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pc\Desktop\"/>
    </mc:Choice>
  </mc:AlternateContent>
  <xr:revisionPtr revIDLastSave="0" documentId="13_ncr:1_{4347F08D-C1D0-4B38-970E-E036BCC98C34}" xr6:coauthVersionLast="47" xr6:coauthVersionMax="47" xr10:uidLastSave="{00000000-0000-0000-0000-000000000000}"/>
  <bookViews>
    <workbookView xWindow="-120" yWindow="-120" windowWidth="29040" windowHeight="15720" xr2:uid="{AF14DBCD-C6F0-4DD5-9ACD-5F1B60D8EA41}"/>
  </bookViews>
  <sheets>
    <sheet name="segments" sheetId="1" r:id="rId1"/>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J18" i="1" l="1"/>
  <c r="M38" i="1"/>
  <c r="K17" i="1"/>
  <c r="K16" i="1"/>
  <c r="K15" i="1"/>
  <c r="K14" i="1"/>
  <c r="K13" i="1"/>
  <c r="K12" i="1"/>
  <c r="K11" i="1"/>
  <c r="K10" i="1"/>
  <c r="K9" i="1"/>
  <c r="K8" i="1"/>
  <c r="K7" i="1"/>
  <c r="K6" i="1"/>
  <c r="K5" i="1"/>
  <c r="K4" i="1"/>
  <c r="K3" i="1"/>
  <c r="I17" i="1"/>
  <c r="I16" i="1"/>
  <c r="I15" i="1"/>
  <c r="I14" i="1"/>
  <c r="I13" i="1"/>
  <c r="I12" i="1"/>
  <c r="I11" i="1"/>
  <c r="I10" i="1"/>
  <c r="I9" i="1"/>
  <c r="I8" i="1"/>
  <c r="I7" i="1"/>
  <c r="I6" i="1"/>
  <c r="I5" i="1"/>
  <c r="I4" i="1"/>
  <c r="I3" i="1"/>
  <c r="H11" i="1"/>
  <c r="H9" i="1"/>
  <c r="H8" i="1"/>
  <c r="H7" i="1"/>
  <c r="H6" i="1"/>
  <c r="H5" i="1"/>
  <c r="H4" i="1"/>
  <c r="P38" i="1"/>
  <c r="O38" i="1"/>
  <c r="N38" i="1"/>
  <c r="I38" i="1"/>
  <c r="B38" i="1"/>
  <c r="L38" i="1"/>
  <c r="K38" i="1"/>
  <c r="H3" i="1" l="1"/>
  <c r="H16" i="1"/>
  <c r="H17" i="1"/>
  <c r="H13" i="1"/>
  <c r="H10" i="1"/>
  <c r="H12" i="1"/>
  <c r="H15" i="1"/>
  <c r="H14" i="1"/>
  <c r="B5" i="1"/>
  <c r="B4" i="1"/>
  <c r="H18" i="1" l="1"/>
  <c r="B6" i="1"/>
  <c r="J29" i="1" s="1"/>
  <c r="G11" i="1" s="1"/>
  <c r="E29" i="1" l="1"/>
  <c r="G6" i="1" s="1"/>
  <c r="G29" i="1"/>
  <c r="G8" i="1" s="1"/>
  <c r="F29" i="1"/>
  <c r="G7" i="1" s="1"/>
  <c r="D29" i="1"/>
  <c r="G5" i="1" s="1"/>
  <c r="C29" i="1"/>
  <c r="G4" i="1" s="1"/>
  <c r="I29" i="1"/>
  <c r="G10" i="1" s="1"/>
  <c r="B29" i="1"/>
  <c r="G3" i="1" s="1"/>
  <c r="K29" i="1"/>
  <c r="G12" i="1" s="1"/>
  <c r="M29" i="1"/>
  <c r="G14" i="1" s="1"/>
  <c r="N29" i="1"/>
  <c r="G15" i="1" s="1"/>
  <c r="O29" i="1"/>
  <c r="G16" i="1" s="1"/>
  <c r="P29" i="1"/>
  <c r="G17" i="1" s="1"/>
  <c r="H29" i="1"/>
  <c r="G9" i="1" s="1"/>
  <c r="L29" i="1"/>
  <c r="G13" i="1" s="1"/>
  <c r="G18" i="1" l="1"/>
</calcChain>
</file>

<file path=xl/sharedStrings.xml><?xml version="1.0" encoding="utf-8"?>
<sst xmlns="http://schemas.openxmlformats.org/spreadsheetml/2006/main" count="337" uniqueCount="266">
  <si>
    <t>OFİS VE HOBİ SANAT MLZ KULLANICILARI ALIŞKANLIKLARI</t>
  </si>
  <si>
    <t>Segmentler</t>
  </si>
  <si>
    <t>Segment oranları</t>
  </si>
  <si>
    <t>Harcama tipi</t>
  </si>
  <si>
    <t>Pazar büyüklüğü</t>
  </si>
  <si>
    <t>Zorunlu</t>
  </si>
  <si>
    <t>Keyfi</t>
  </si>
  <si>
    <t>Toplam Pazar</t>
  </si>
  <si>
    <t>Üniversite Güzel sanatlar</t>
  </si>
  <si>
    <t>Atölyede ticari üretim yapanlar</t>
  </si>
  <si>
    <t>Sanatçı</t>
  </si>
  <si>
    <t>Hobici Yetişkinler</t>
  </si>
  <si>
    <t>Amatör ressam</t>
  </si>
  <si>
    <t>Toplam</t>
  </si>
  <si>
    <t>Segment</t>
  </si>
  <si>
    <t>Anaokul öğrencileri</t>
  </si>
  <si>
    <t>Kurum/ Ofis Çalışanları</t>
  </si>
  <si>
    <t>Kullanıcı sayısı</t>
  </si>
  <si>
    <t>3.000.000 üniv öğrenci sayısı
1,7% güzel sanatlar fakültesi
50.000 öğrenci (20K GSF, 20K Mimar, 10K Meslek-öğretmenlik)</t>
  </si>
  <si>
    <t>Yıllık sepet büyüklüğü TL</t>
  </si>
  <si>
    <t>Yıllık Toplam Segment Büyüklüğü</t>
  </si>
  <si>
    <t>Bütçe</t>
  </si>
  <si>
    <t>Az bütçeli-fiyat önemli</t>
  </si>
  <si>
    <t>Satın alım noktası</t>
  </si>
  <si>
    <t>Yaş aralığı</t>
  </si>
  <si>
    <t>Kullanan</t>
  </si>
  <si>
    <t>Öğrenci</t>
  </si>
  <si>
    <t>Satınalan</t>
  </si>
  <si>
    <t>Yönlendirici</t>
  </si>
  <si>
    <t>Motivasyon</t>
  </si>
  <si>
    <t>Ödev, sınıf geçme</t>
  </si>
  <si>
    <t>Tanıtım zamanı</t>
  </si>
  <si>
    <t>Tanıtım tipi</t>
  </si>
  <si>
    <t>-Tester/ numune (Satış noktası + üniversite)
-öğretmenler arası network
-pinterest, insta, ytb, inflncer (process videoları)
-eğitim içeriği dökümanı
-festival ve kurumiçi workshop</t>
  </si>
  <si>
    <t>Ambalaj tipi tercih</t>
  </si>
  <si>
    <t>Set/tekli</t>
  </si>
  <si>
    <t>Boyalar : tekli
markerlar : set (12, 24, 36, 72, 358 renk)</t>
  </si>
  <si>
    <r>
      <rPr>
        <b/>
        <sz val="11"/>
        <color theme="1"/>
        <rFont val="Calibri"/>
        <family val="2"/>
        <charset val="162"/>
        <scheme val="minor"/>
      </rPr>
      <t xml:space="preserve">Boya Grupları: </t>
    </r>
    <r>
      <rPr>
        <sz val="11"/>
        <color theme="1"/>
        <rFont val="Calibri"/>
        <family val="2"/>
        <scheme val="minor"/>
      </rPr>
      <t xml:space="preserve">Akrilik boya, guaj boya, sulu boya, </t>
    </r>
    <r>
      <rPr>
        <sz val="11"/>
        <color rgb="FFFF0000"/>
        <rFont val="Calibri"/>
        <family val="2"/>
        <charset val="162"/>
        <scheme val="minor"/>
      </rPr>
      <t xml:space="preserve">karakalem </t>
    </r>
    <r>
      <rPr>
        <sz val="11"/>
        <color theme="1"/>
        <rFont val="Calibri"/>
        <family val="2"/>
        <scheme val="minor"/>
      </rPr>
      <t xml:space="preserve">ve çizim kalemleri.
</t>
    </r>
    <r>
      <rPr>
        <b/>
        <sz val="11"/>
        <color theme="1"/>
        <rFont val="Calibri"/>
        <family val="2"/>
        <charset val="162"/>
        <scheme val="minor"/>
      </rPr>
      <t>Yardımcı Malzemeler (Yrd Mlz):</t>
    </r>
    <r>
      <rPr>
        <sz val="11"/>
        <color theme="1"/>
        <rFont val="Calibri"/>
        <family val="2"/>
        <scheme val="minor"/>
      </rPr>
      <t xml:space="preserve"> Özel fırçalar, medyumlar, vernikler, incelticiler ve fırça temizleyiciler.
</t>
    </r>
    <r>
      <rPr>
        <b/>
        <sz val="11"/>
        <color theme="1"/>
        <rFont val="Calibri"/>
        <family val="2"/>
        <charset val="162"/>
        <scheme val="minor"/>
      </rPr>
      <t xml:space="preserve">Taşıyıcı ve Yüzeyler: </t>
    </r>
    <r>
      <rPr>
        <sz val="11"/>
        <color theme="1"/>
        <rFont val="Calibri"/>
        <family val="2"/>
        <scheme val="minor"/>
      </rPr>
      <t xml:space="preserve">Tuval, ekonomik fırçalar ve </t>
    </r>
    <r>
      <rPr>
        <sz val="11"/>
        <color rgb="FFFF0000"/>
        <rFont val="Calibri"/>
        <family val="2"/>
        <charset val="162"/>
        <scheme val="minor"/>
      </rPr>
      <t>teknik çizim kağıtları/blokları</t>
    </r>
    <r>
      <rPr>
        <sz val="11"/>
        <color theme="1"/>
        <rFont val="Calibri"/>
        <family val="2"/>
        <scheme val="minor"/>
      </rPr>
      <t xml:space="preserve">.
</t>
    </r>
    <r>
      <rPr>
        <b/>
        <sz val="11"/>
        <color theme="1"/>
        <rFont val="Calibri"/>
        <family val="2"/>
        <charset val="162"/>
        <scheme val="minor"/>
      </rPr>
      <t xml:space="preserve">Kritik Detay: </t>
    </r>
    <r>
      <rPr>
        <sz val="11"/>
        <color theme="1"/>
        <rFont val="Calibri"/>
        <family val="2"/>
        <scheme val="minor"/>
      </rPr>
      <t>Dosya verilerine göre bu grup için "kurşun kalem" 4 sene boyunca kalıcı ve sürekli tüketilen temel malzemedir. Ayrıca renk tercihlerinde "Ana tonlar, karakalem, çizim ve guaj" ön plana çıkmaktadır.</t>
    </r>
  </si>
  <si>
    <t>Evde hobi yapan Çocuklar</t>
  </si>
  <si>
    <t>Büyük kırtasiye-40%, 
E-com: 35% 
Geleneksel:15%,
Perakende zincir 5%, 
Nalbur:3%, 
Gıda:1%, 
Milyoncu:1%</t>
  </si>
  <si>
    <t>Eylül-Ekim (Okul açılış)
Ocak-Şubat (2.dönem)
May-Haziran (Proje teslim)</t>
  </si>
  <si>
    <t>Yüksek bütçe - kalite fiyattan önemli, profesyonel performans şart</t>
  </si>
  <si>
    <t>Büyük boy (0,5L ve üzeri şişe)
profesyonel tüp boya (200 ml ve üzeri)</t>
  </si>
  <si>
    <t>Profesyonel seri boya hattı, sanatçı kalite fırça grubu, restorasyon/vernik malzemeleri</t>
  </si>
  <si>
    <r>
      <t xml:space="preserve">MEB 2024-2025 örgün eğitim istatistikleri: okul öncesi eğitimde toplam </t>
    </r>
    <r>
      <rPr>
        <b/>
        <sz val="11"/>
        <color theme="1"/>
        <rFont val="Calibri"/>
        <family val="2"/>
        <charset val="162"/>
        <scheme val="minor"/>
      </rPr>
      <t xml:space="preserve">1.741.314 öğrenci </t>
    </r>
    <r>
      <rPr>
        <sz val="11"/>
        <color theme="1"/>
        <rFont val="Calibri"/>
        <family val="2"/>
        <scheme val="minor"/>
      </rPr>
      <t>(devlet + özel, %18,8'i özel okul öncesi)</t>
    </r>
  </si>
  <si>
    <t>Kırtasiye (okul liste alışverişi): %55
Market: %25
E-ticaret: %20</t>
  </si>
  <si>
    <t>3-6</t>
  </si>
  <si>
    <t>Çocuk</t>
  </si>
  <si>
    <t>Ebeveyn (okul talep listesine göre)</t>
  </si>
  <si>
    <t>Okul öncesi öğretmeni (malzeme listesini belirler), okul idaresi</t>
  </si>
  <si>
    <t>Ağustos-Eylül (okul açılışı, liste alışverişi) yoğun
Ocak (2. dönem) ek talep</t>
  </si>
  <si>
    <t>Set ağırlıklı (okul listesi standardı)</t>
  </si>
  <si>
    <t>El yapımı/hediyelik ürün satan e-ticaret mikro girişimcisi (seramik, ahşap, taş, resin, mum boyama) tahmini ~70.000 aktif satıcı (pazaryeri "el yapımı" kategorisi yoğunluğuna dayalı tahmin)</t>
  </si>
  <si>
    <t>Toptan sanat malzeme tedarikçileri: %45
E-ticaret (toplu paket): %35
Sanat mağazaları: %20</t>
  </si>
  <si>
    <t>Kendisi (mikro işletme sahibi)</t>
  </si>
  <si>
    <t>Kendisi</t>
  </si>
  <si>
    <t>Ek gelir/ticari kazanç, yaratıcı iş kurma, ürün çeşitlendirme</t>
  </si>
  <si>
    <t>Tekli büyük boy ağırlıklı (kendi karışım/kombinasyonunu yapar); temel renklerde set tercihi</t>
  </si>
  <si>
    <t>TÜİK 2025: sanayi+inşaat+ticaret-hizmet ücretli çalışan sayısı ~16 milyon; büro/masabaşı (white-collar) + kamu memuru dahil tahmini ~6.500.000 kişi</t>
  </si>
  <si>
    <t>Kurumsal alımlarda fiyat/performans öncelikli; bireysel alımlarda marka/ergonomi önemli</t>
  </si>
  <si>
    <t>Çalışanın kendisi</t>
  </si>
  <si>
    <t>Kurum (toplu alım/satın alma departmanı) veya çalışanın kendisi (bireysel)</t>
  </si>
  <si>
    <t>Şirket satın alma politikası, İK/idari işler departmanı, bireysel tercih</t>
  </si>
  <si>
    <t>Kurumsal alımlarda kutu/toplu; bireysel alımda tekli premium ürün</t>
  </si>
  <si>
    <t>Kurumsal toplu satış paketleri, kurumsal hediye/promosyon ürün hattı, ergonomik ofis kalemleri</t>
  </si>
  <si>
    <t>TÜİK doğum verilerine göre 0-6 yaş nüfusu ~7-8 milyon; örgün okul öncesi eğitime kayıtlı olanlar (1.741.314, MEB 2024-25) hariç tutulduğunda evde olan çocuklardan düzenli boya/kalem alınan kesim tahmini ~1.700.000 çocuk</t>
  </si>
  <si>
    <t>Çok fiyat hassas; "ucuz ve güvenli/toksik olmayan" öncelikli</t>
  </si>
  <si>
    <t>Ebeveyn (anne ağırlıklı)</t>
  </si>
  <si>
    <t>- Ebeveyn/anne topluluklarıyla işbirliği
- Market raf/promosyon teşhiri
- Güvenlik sertifikası vurgulu reklam (EN71, toksik olmayan formül)
- Influencer anne içerikleri</t>
  </si>
  <si>
    <t>Sayılarla boyama/elmas mozaik/ebru gibi DIY hobi ürünleri pazarına dayalı tahmini ~1.600.000 aktif kullanıcı (e-ticaret hobi/DIY kategorisi yoğunluğuna göre)</t>
  </si>
  <si>
    <t>Kendisi (bazı durumlarda hediye alıcısı)</t>
  </si>
  <si>
    <t>Belediye sanat evleri + özel atölye + online kurs katılımcı verilerine dayalı tahmini ~280.000 kişi (kurs/atölyeye giden + bireysel hobi ressamı)</t>
  </si>
  <si>
    <t>Orta bütçe - kalite/fiyat dengesi arar, "öğrenci/amatör" serisini tercih eder</t>
  </si>
  <si>
    <t>Resim kursu öğretmeni, sosyal medya (Instagram/Pinterest hobi ressam hesapları), arkadaş çevresi</t>
  </si>
  <si>
    <t>Stres atma/rahatlama, kişisel tatmin, hobi olarak zaman geçirme, kurs ortamında sosyalleşme</t>
  </si>
  <si>
    <t>Eylül-Ekim (kurs dönemi başlangıcı), Ocak (yeni yıl hedefleri ile kursa kayıt artışı)</t>
  </si>
  <si>
    <t>Set ağırlıklı (12-24 renk başlangıç seti); ileri seviyede tekli renk takviyesi</t>
  </si>
  <si>
    <t>18 - 25 Yaş, Üniversite Lisans ve Lisansüstü Öğrencileri</t>
  </si>
  <si>
    <t>Dönem ödevleri, jüri sunumları ve sınıf geçme</t>
  </si>
  <si>
    <t xml:space="preserve">Ana renklerde büyük hacimli ambalajlar (500 ml), ara tonlarda ekonomik ambalajlar (140 ml); boyalarda tekli alım, markerlarda set tercihi (12, 24, 36, 72, 358 renk) </t>
  </si>
  <si>
    <t>Profesyonel kalitede yerli üretim karakalem serileri ve ekonomik teknik kağıt grubu</t>
  </si>
  <si>
    <t>Sanat malzemeleri uzman mağazaları: %45
E-ticaret : %30
Büyük kırtasiye: %15
Sanat fuarı/festival standı: %5
Doğrudan İthalat / Galeri Alımları 5%</t>
  </si>
  <si>
    <t>25 - 65+ Yaş, Profesyonel Sanat Üreticileri, Güzel Sanatlar Akademisyenleri</t>
  </si>
  <si>
    <t>Diğer sanatçılar/atölye çevresi, galeri ilişkileri, sosyal medya sanatçı hesapları, Kişisel Deneyim, Küresel Sanat Akımları, Müze Restoratörleri</t>
  </si>
  <si>
    <t xml:space="preserve">Profesyonel iş üretimi, sergi/satış hedefi, müşteri siparişini zamanında ve kalitede tamamlama, sergi hazırlığı, eser satışı, özgünlük ve arşiv kalitesi </t>
  </si>
  <si>
    <t xml:space="preserve">Yıl boyu sürekli talep; sergi/fuar dönemlerinde (ilkbahar ve sonbahar) belirgin artış, Yıl boyu sürekli tanıtım; büyük sanat fuarları (IAAF, Art Ankara vb.) ve sonbahar sergi sezonu açılış dönemleri </t>
  </si>
  <si>
    <t>Tekli alım esastır. 37 ml, 150 ml ve 200 ml metal tüplerde yağlı/akrilik boyalar; özel el yapımı büyük boy fırçalar, rulo halinde ham keten tuvaller</t>
  </si>
  <si>
    <t xml:space="preserve">Winsor &amp; Newton Professional serisi yağlı boyalar ve sulu boyalar, Liquitex ağır gövdeli akrilikler ve pouring mediumları, Arches %100 pamuklu asitsiz kağıtlar </t>
  </si>
  <si>
    <t xml:space="preserve">- Okul öncesi kurumlarla toplu liste anlaşmaları
- Öğretmene numune set hediyesi
- Okul önü kırtasiyeci teşhirleri
- Veli bilgilendirme toplantılarında tanıtım
- okul katalogları
- B2B okul tedarikçileriyle ortak kampanyalar </t>
  </si>
  <si>
    <t xml:space="preserve">- Okul listesi standart paketler (12 renk pastel boya, kalın kuru boya)
- sınıf/grup paketleri
- Sınıf içi kullanıma uygun mega ambalajlar (1 litrelik sıvı boyalar, 24'lü oyun hamuru setleri, kutulu çoklu yapıştırıcılar)
- sulu ve pastel boyalarda standart setler </t>
  </si>
  <si>
    <t xml:space="preserve">akrilik, guaj, parmak boyası, desenli tuval, kitap, pastel, kuruboya, keçeli kalem, Pastel boya, kalın kuru boya, parmak boyası, krepli/fon kartonu, keçe, yapıştırıcı, Yıkanabilir guaj/sulu boyalar, küt uçlu çocuk makasları, solvent içermeyen stick yapıştırıcılar, renkli fon kartonları, temel ebru setleri ve çocuk önlükleri </t>
  </si>
  <si>
    <t xml:space="preserve">22 - 60 Yaş, Şirket Çalışanları, Kamu ve Özel Sektör Kurum Personelleri </t>
  </si>
  <si>
    <t xml:space="preserve">İş verimliliği, toplantı/not alma, organizasyon ve düzen, günlük not tutma, resmi imza süreçleri ve sunumlar </t>
  </si>
  <si>
    <t xml:space="preserve">Yıl boyu sürekli; 
yıl başı (Ocak) ve 
yıl sonu (Kasım-Aralık) 
toplu alım/bütçe dönemlerinde yoğunlaşma
Aralık-Ocak (Yeni yıl ajanda, planlayıcı ve takvim dönemi), Eylül (Yaz tatili dönüşü ofis stoklarının yenilenmesi) </t>
  </si>
  <si>
    <t xml:space="preserve">- Kurumsal B2B anlaşmalar
- Şirket içi promosyon/hediye ürünleri
- Ofis malzemesi tedarik ihaleleri
- LinkedIn/kurumsal pazarlama içerikleri
- Kurumsal B2B katalogları
- LinkedIn hedefli kurumsal reklamları
- ofis ve kurumsal tedarik fuarları
- büyük şirket satın alma birimlerine numune gönderimleri </t>
  </si>
  <si>
    <t xml:space="preserve">Toplu/kutu paketler (kurumsal alım), bireysel şık tasarım ürünler, Kurumsal alımlar için çoklu paketler (10'lu tahta kalemi, 12'li imza kalemi kutuları); kişisel kullanımda tekli şık blister ambalajlar </t>
  </si>
  <si>
    <t>Maliyet/kâr marjı odaklı; toplu alımda indirim arar, satılabilir ürün kalitesi şart, Orta-Yüksek bütçe - yatırımın geri dönüşü (ROI) odaklı, boyanın dayanıklılığına göre ödeme yapmaya hazır</t>
  </si>
  <si>
    <t>22 - 45 Yaş, Kendi markasını yaratan genç tasarımcılar, butik üreticiler, e-ihracatçılar (Etsy vb.)</t>
  </si>
  <si>
    <t xml:space="preserve">- Girişimci toplulukları (Facebook/Instagram grupları)
- diğer satıcılardan öğrenme, 
- YouTube "nasıl yapılır" içerikleri
- Tasarımcı / Müşteri Geri Bildirimleri
- Dijital Satış Platformu Gereksinimleri
- Sanatsal Trendler </t>
  </si>
  <si>
    <t>Yıl boyu; hediye sezonları öncesi - 
- (Ekim-Aralık yılbaşı, 
- Şubat sevgililer günü, 
- Mayıs anneler günü) yoğun stoklama
- Mayıs-Haziran (Yazlık/Turistik hediyelik eşya sezonu)</t>
  </si>
  <si>
    <t xml:space="preserve">- Toptan/B2B indirim kampanyaları
- Satıcı topluluklarıyla işbirliği
- Malzeme tedarik fuarları katılımı
- Sosyal medyada satıcı vaka analizleri/başarı hikayeleri
- YouTube ve Instagram üzerinden profesyonel sprey boyama ve obje tasarlama teknik videoları
- butik üretici topluluklarına özel atölye sponsorlukları
- tasarım pazarlarında stant ortaklıkları </t>
  </si>
  <si>
    <t xml:space="preserve">- Büyük hacim/ekonomik boy (500 ml)
- Hızlı tüketime uygun büyük ambalajlar (400 ml profesyonel sprey boyalar
- 500 ml/1 lt akrilikler); projeye özel tekli renk alımları yoğundur </t>
  </si>
  <si>
    <t>Market/hipermarket (Migros, A101, BİM vb.): %15
Kırtasiye: %30
E-ticaret: %25
Büyük Kırtasiye: %20
Süpermarket Zincirleri: %10</t>
  </si>
  <si>
    <t>1 - 6 Yaş, Kreş öncesi ve evde vakit geçiren küçük çocuklar</t>
  </si>
  <si>
    <t>Ebeveynin kendi kararı, anne grupları/topluluk tavsiyesi, sosyal medya ebeveyn içerikleri, Çocuk Doktorları, Pedagoglar ve Anne-Bebek Blogları/Influencerları</t>
  </si>
  <si>
    <t xml:space="preserve">Çocuğu oyalama, ekran süresini azaltma, ince motor beceri gelişimi, duyusal oyun (sensory play), eğlenme ve ev içi kaliteli vakit geçirme </t>
  </si>
  <si>
    <t xml:space="preserve">Yıl boyu sürekli talep; 
- yaz tatili
- bayram dönemlerinde artış
- 23 Nisan Çocuk Bayramı
- Kasım-Aralık (Kış aylarında ev içi etkinlik dönemi) </t>
  </si>
  <si>
    <t xml:space="preserve">Küçük
- çoklu parça (12-24 pastel boya)
- parmak boyası şişeleri
- yıkanabilir/silinebilir formüller
- Parmak boyalarında kolay sıkılabilir geniş plastik tüpler (500 ml)
- oyun hamurlarında hava almayan kilitli kapaklı jumbo kutular; -
- yıkanabilir set ambalajlar </t>
  </si>
  <si>
    <t>Glütensiz organik oyun hamurları, banyo duvarı için suyla temizlenen banyo boyama kalemleri</t>
  </si>
  <si>
    <t>Fiyat hassasiyeti yüksek; ürün genelde "hazır kit" olarak tek seferde satın alınır, ve toplam proje maliyeti odağı</t>
  </si>
  <si>
    <t>Hobi Mağazaları (%35)
E-ticaret (%35)
Büyük Kırtasiye (%15)
Geleneksel/Mahalle Kırtasiyesi (%10)
Nalbur (%5)</t>
  </si>
  <si>
    <t>30 - 65+ Yaş, Ev Hanımları, Emekliler ve Boş Vakitlerini Değerlendiren Çalışan Kadınlar</t>
  </si>
  <si>
    <t xml:space="preserve">Instagram/Pinterest/TikTok DIY içerikleri, arkadaş tavsiyesi, hediye kültürü, urs Eğitmeni (Usta Öğreticiler) ve Facebook/Pinterest Grupları </t>
  </si>
  <si>
    <t xml:space="preserve">Rahatlama/mindfulness, ev dekorasyonu üretmek, hediyelik üretim, sosyal medyada paylaşım, Sosyalleşme, ev eşyalarını yenileme (upcycling), el becerisi kazanma, sergilerde üretimini gösterme </t>
  </si>
  <si>
    <t xml:space="preserve">Yıl boyu talep; 
- kış ayları (Kasım-Şubat, ev içi aktivite artışı) 
-hediye sezonları (Anneler Günü, yılbaşı) öncesinde yoğunlaşma
- Eylül-Ekim (Kursların açılış dönemi)
- Aralık (Yılbaşı dekorasyon hazırlığı)
- Mayıs-Haziran (Yıl sonu sergileri) </t>
  </si>
  <si>
    <t>- Halk Eğitim ve İSMEK kurs merkezlerinde uygulamalı ürün tanıtımları
- kurs eğitmenlerine özel ürün sponsorlukları
- instagram, influencer event, perakende noktası, özel kurslar
- Ev hanımı/yaşam tarzı içerik üreticileriyle işbirliği
- "Unboxing" ve süreç videoları
- Hazır proje kitleri lansmanı
- Sosyal medya hedefli reklamlar</t>
  </si>
  <si>
    <t xml:space="preserve">Tekli alım yoğundur </t>
  </si>
  <si>
    <t>- Hazır kit/paket (tüm malzeme bir arada)-
- küçük tüp/şişe (20-40 ml) çoklu renk
- Geniş yüzeyler için büyük boy (140 ml, 250 ml, 500 ml) 
- plastik kutu ambalajlar
- vernik ve astarlarda (primer) ekonomik büyük boylar</t>
  </si>
  <si>
    <t>Multi-surface (çok yüzeyli) akrilik boyalar, chalk paint (eskitme boyaları), su bazlı vernikler, stencil şablonları, dekupaj kağıtları, sünger ve geniş zemin fırçaları,  akrilik, fırça çeşitleri, pouring, epoksi vb, efekt seri boyalar, Sayılarla boyama setleri, elmas mozaik kitleri, ebru malzemeleri, akrilik boya mini setleri, dekoratif fırçalar</t>
  </si>
  <si>
    <t>Hazır proje kitleri, mevsimsel/temalı setler (yılbaşı, sevgililer günü, anneler günü), Kendinden yapışkanlı esnek stencil serileri, ahşap koruyucu özel waxlar ve çatlatma (crackle) medium setleri</t>
  </si>
  <si>
    <t xml:space="preserve">E-ticaret (%45)
Büyük Kırtasiye (%30)
Yerel Hobi Mağazaları (%15)
Perakende Zincirler (%5)
Geleneksel (%5) </t>
  </si>
  <si>
    <t>25 - 50 Yaş, Sanatı hobi ve kişisel terapi olarak gören çalışanlar veya ev hanımları</t>
  </si>
  <si>
    <t>- Belediye/özel atölye işbirlikleri
- Sosyal medyada öğretici/adım adım içerik
- Amatör sanatçı/influencer işbirlikleri
- Ücretsiz deneme atölyesi etkinlikleri
- Drink&amp;Draw/Paint&amp;Sip Sosyal etkinlik ortaklıkları
- Instagram mikro-influencer iş birlikleri
- başlangıç rehberleri</t>
  </si>
  <si>
    <t xml:space="preserve">- Boyalarda 12'li/24'lü başlangıç setleri
- sık kullanılan renklerde orta boy (120 ml - 250 ml) akrilik tüpler; 
- komple tuval ve şövale setleri </t>
  </si>
  <si>
    <t xml:space="preserve">- Akrilik/guaj boya setleri
- suluboya setleri
- başlangıç fırça setleri
- kanvas defter/blok
- Giriş seviyesi akrilik ve yağlı boyalar
- orta kalite sentetik fırça setleri
- arkadan zımbalı pamuklu tuvaller
- karışık teknik (mixed media) kağıt blokları </t>
  </si>
  <si>
    <t xml:space="preserve">- Orta-üst segment hobi başlangıç seti
- "ilk tuval" deneme kitleri
- masaüstü şövaleli başlangıç kitleri </t>
  </si>
  <si>
    <t>Okul talep listesine bağlı
fiyat-kalite dengeli
marka bağımlılığı düşük-orta</t>
  </si>
  <si>
    <t>Okul ödevi/etkinlik tamamlama
el-göz koordinasyonu ve motor beceri gelişimi
sınıf etkinliklerine katılım</t>
  </si>
  <si>
    <t>Ürün portfoyüne eklenebilecekler</t>
  </si>
  <si>
    <t>Okul listesi standart paket çözümleri, kurum/sınıf bazlı toplu satış paketleri, Anaokulu sınıfları için özel tasarlanmış büyük boy "Sınıf Etkinlik Kolileri", Fırça (sınıf seti), önlük, kağıt (A4, renkli), makas (güvenli), yapıştırıcı, boncuk, tüy, göz, şablon, "Anaokulu Sınıf Seti" (30'lu), bireysel "okul başlangıç seti", öğretmen kılavuzlu aktivite setleri, güvenli makas, yapıştırıcı seti, renkli kağıt paketleri</t>
  </si>
  <si>
    <t>Segmentin kullandığı ürünler</t>
  </si>
  <si>
    <t>Büyük kırtasiye %30
E-ticaret (kurumsal) %25
Ofis marketleri %20
Nalbur %15
Doğrudan distribütör %10</t>
  </si>
  <si>
    <t>Tükenmez/jel kalem, not defteri/planlayıcı, post-it, marker/fosforlu kalem, dosya/klasör malzemeleri, Beyaz tahta kalemleri, kalıcı (permanent) markörler, roller ve jel yazı kalemleri, kaliteli kurumsal ajandalar, evrak düzenleyiciler ve masaüstü setler , zımba, delgeç, hesap makinesi, bant, makas,  sunum malzemeleri</t>
  </si>
  <si>
    <t>10.000 profesyonel sanatçı (ressam, heykeltraş, illüstratör, grafik tasarımcı, seramikçi)</t>
  </si>
  <si>
    <t>Sanatçı/ asistanı</t>
  </si>
  <si>
    <t>- Usta-çırak ve atölye işbirlikleri
- Sanatçı sponsorlukları (malzeme desteği karşılığı görünürlük)
- Sosyal medyada canlı/process demo videoları
- Sanat fuarları (Contemporary Istanbul, Art Ankara vb.) stant katılımı
- Galerilerle malzeme sponsorluk anlaşmaları
- prestijli sanatçı atölye ziyaretleri
- kapalı grup masterclass etkinlikleri
- detaylı asitlik ve ışık haslığı dökümanları 
- Instagram/Behance portfolyo paylaşımları</t>
  </si>
  <si>
    <t>- Büyük boy akrilik boya
- seramik/cam boyası
- vernik/sırlayıcı
-sprey boya
- resin/epoksi malzemeleri
- akrilik markörler
- tekstil/kumaş boyaları
- yüksek koruyuculu kalın vernikler
- rölyef pastalar
- Fırça (toptan), palet, spatula, stencil, transfer kağıdı, kurutma makinesi, koli bandı, ambalaj malzemesi, etiket</t>
  </si>
  <si>
    <t>Toptan akrilik boya (1L/5L)
Gıda ile temasa uygun sertifikalı endüstriyel vernikler ve pürüzsüz akrilik astar (primer) sprey çeşitleri</t>
  </si>
  <si>
    <t>Çok renkli küçük boy set, Set ağırlıklı (kalem + boyama kitabı kombinasyonu), Mutlaka set (boya+fırça+kağıt+önlük), tekli alım neredeyse yok</t>
  </si>
  <si>
    <t>akrilik, guaj, desenli tuval, kitap, pastel, kuruboya, keçeli kalem, Pastel boya, parmak boyası, yıkanabilir keçeli kalem, boyama kitabı, kalın gövdeli ilk kalemler, toksik olmayan buğday unlu oyun hamurları, su bazlı yıkanabilir cam boyaları, jumbo mum boyalar ve kalın boyama ruloları , Büyük fırçalar (kolay tutuşlu), önlük, kağıt (A3, rulo), boyama örtüsü, stamp, şablon, yapıştırıcı (stick), göz, tüy (süsleme)</t>
  </si>
  <si>
    <t>Markamızın ürün portföyünün segmentin ihtiyacını karşılama oranı</t>
  </si>
  <si>
    <t>Büyüme tahminleri</t>
  </si>
  <si>
    <t>Kullanıcı
Sayısı</t>
  </si>
  <si>
    <t>Yıllık Sepet
(TL)</t>
  </si>
  <si>
    <t>Tahmini müşteri ömrü</t>
  </si>
  <si>
    <t>2 yıl</t>
  </si>
  <si>
    <t>4 yıl</t>
  </si>
  <si>
    <t>3- 5 yıl</t>
  </si>
  <si>
    <t>10+ yıl</t>
  </si>
  <si>
    <t>2-4 yıl</t>
  </si>
  <si>
    <t>Alt Segment</t>
  </si>
  <si>
    <t>1) ev hanımları, 2) emekliler ve 3) boş vakitlerini değerlendiren çalışan kadınlar 4)Sosyal Medya İçerik Üreticileri</t>
  </si>
  <si>
    <t>Geleneksel, Tasarım, Plastik</t>
  </si>
  <si>
    <t>İLKOKUL (1–4. Sınıf)/Devlet</t>
  </si>
  <si>
    <t>İLKOKUL (1–4. Sınıf)/Kolej</t>
  </si>
  <si>
    <t>ORTAOKUL (5–8. Sınıf)/Devlet</t>
  </si>
  <si>
    <t>ORTAOKUL (5–8. Sınıf)/Kolej</t>
  </si>
  <si>
    <t>LİSE (9–12. Sınıf)/Devlet</t>
  </si>
  <si>
    <t>LİSE (9–12. Sınıf)/Kolej</t>
  </si>
  <si>
    <t>~5.357.000 devlet ilkokul öğrencisi
(%93,9 devlet)</t>
  </si>
  <si>
    <t>~348.000 özel ilkokul öğrencisi
(%6,1 özel)</t>
  </si>
  <si>
    <t>~4.819.000 devlet ortaokul öğrencisi
(%93 devlet)</t>
  </si>
  <si>
    <t>~363.000 özel ortaokul öğrencisi
(%7 özel)</t>
  </si>
  <si>
    <t>~4.711.000 devlet lise öğrencisi
(%88,4 devlet)</t>
  </si>
  <si>
    <t>~618.000 özel lise öğrencisi
(%11,6 özel)</t>
  </si>
  <si>
    <t>%2,0</t>
  </si>
  <si>
    <t>%4,0</t>
  </si>
  <si>
    <t>%2,5</t>
  </si>
  <si>
    <t>%5,0</t>
  </si>
  <si>
    <t>%3,0</t>
  </si>
  <si>
    <t>%7,0</t>
  </si>
  <si>
    <t>Çok fiyat hassas.
Dayanıklılık ve fonksiyonellik öncelikli.
Okul listesi belirleyici.</t>
  </si>
  <si>
    <t>Fiyat hassasiyeti düşük.
Kaliteli &amp; güvenli malzeme aranır.
Ebeveyn markalı ürün arar.</t>
  </si>
  <si>
    <t>Fiyat hassas ama marka bilinci başlıyor.
LGS baskısı fonksiyonelliği öne çıkarır.
İkinci el pazarı aktif.</t>
  </si>
  <si>
    <t>Marka ve estetik öncelikli.
Okul listesi belirleyici.
Ebeveyn "en iyisini" ister.</t>
  </si>
  <si>
    <t>Öğrencinin kendi kararı artar (YKS/dijital).
Fonksiyonel ve dayanıklı ürün.
Fiyat-performans odaklı.</t>
  </si>
  <si>
    <t>Estetik ve statü odaklı.
Studygram / bullet journal kültürü.
Premium kişiselleştirme.</t>
  </si>
  <si>
    <t>Mahalle kırtasiye: %40
Süpermarket/indirim zinciri: %30
E-ticaret: %15
Büyük kırtasiye: %15</t>
  </si>
  <si>
    <t>Özel okul kırtasiye/kantin: %35
Premium kırtasiye zinciri: %35
E-ticaret (marka mağazası): %30</t>
  </si>
  <si>
    <t>Mahalle/geleneksel kırtasiye: %35
İndirimli gıda zinciri: %25
E-ticaret: %20
Büyük kırtasiye: %15
Milyoncular: %5</t>
  </si>
  <si>
    <t>Premium kırtasiye zinciri: %40
E-ticaret (marka mağazası): %35
Okul içi kantin: %25</t>
  </si>
  <si>
    <t>E-ticaret (Trendyol/Amazon): %35
Büyük kırtasiye: %25
Mahalle kırtasiye: %20
Kitabevi: %10
Süpermarket: %10</t>
  </si>
  <si>
    <t>E-ticaret (marka mağazası): %40
Premium kırtasiye: %35
Okul içi kantin/kırtasiye: %25</t>
  </si>
  <si>
    <t>6–10 yaş
1–4. sınıf</t>
  </si>
  <si>
    <t>11–14 yaş
5–8. sınıf</t>
  </si>
  <si>
    <t>15–18 yaş
9–12. sınıf</t>
  </si>
  <si>
    <t>Kullanan: Öğrenci</t>
  </si>
  <si>
    <t>Satın alan: Ebeveyn (tamamen)</t>
  </si>
  <si>
    <t>Satın alan: Ebeveyn</t>
  </si>
  <si>
    <t>Satın alan: Ebeveyn ağırlıklı</t>
  </si>
  <si>
    <t>Satın alan: Ebeveyn (yüksek gelir)</t>
  </si>
  <si>
    <t>Satın alan: Öğrencinin kendisi (artan oranda)</t>
  </si>
  <si>
    <t>Satın alan: Ebeveyn + öğrenci ortak</t>
  </si>
  <si>
    <t>Yönlendiren: Okul listesi</t>
  </si>
  <si>
    <t>Yönlendiren: Okul listesi + marka tercihi</t>
  </si>
  <si>
    <t>Yönlendiren: Okul listesi, öğretmen, arkadaş</t>
  </si>
  <si>
    <t>Yönlendiren: Okul önerileri</t>
  </si>
  <si>
    <t>Yönlendiren: Sosyal medya, akran grubu</t>
  </si>
  <si>
    <t>Yönlendiren: Influencer, marka imajı</t>
  </si>
  <si>
    <t>Okuma-yazma öğrenme.
Temel motor beceri geliştirme.
Renkli &amp; eğlenceli malzeme motivasyonu.
Ebeveyn yönlendirmesi belirleyici.</t>
  </si>
  <si>
    <t>Okula uyum ve güvenlik.
Kaliteli &amp; güvenli malzeme (ergonomi).
Estetik: sevimli karakterler.</t>
  </si>
  <si>
    <t>LGS sınavına hazırlık.
Çok dersli not tutma ihtiyacı.
Sosyal kabul (marka tercihi).
Kişisel kimlik oluşturma başlıyor.</t>
  </si>
  <si>
    <t>Akademik performans + sosyal statü.
STEM/sanat odaklı okul projeleri.
Akran grubunda popülerlik.</t>
  </si>
  <si>
    <t>YKS/sınav stresi: verimli not tutma.
Digital-fiziksel hibrid çalışma.
Bireysel özerklik &amp; kendi zevki.</t>
  </si>
  <si>
    <t>Estetik ders notu &amp; bullet journal.
Studygram / TikTok içerik üretme.
Premium koleksiyon &amp; kişiselleştirme.</t>
  </si>
  <si>
    <t>Ağustos-Eylül (okula dönüş)
Haziran (yıl sonu alışverişi)
Ekim (1. dönem eksikleri)</t>
  </si>
  <si>
    <t>Ağustos-Eylül
Haziran (liste dağıtımı)
Mart-Nisan (2. dönem)</t>
  </si>
  <si>
    <t>Ağustos-Eylül (yoğun)
Ocak-Şubat (2. dönem)
Mart-Nisan (LGS hazırlık)</t>
  </si>
  <si>
    <t>Mart-Nisan (liste dağıtımı)
Ağustos-Eylül
Haziran</t>
  </si>
  <si>
    <t>Ağustos-Eylül (yoğun)
Ocak-Şubat (YKS yoğunluğu)
Mart (deneme sınav dönemi)</t>
  </si>
  <si>
    <t>Eylül (okula başlangıç)
Aralık-Ocak (Noel/yılbaşı hediye)
Mart-Nisan (bahar koleksiyonu)</t>
  </si>
  <si>
    <t>▪ Okul önü kırtasiye teşhiri
▪ Süpermarket insert broşürü
▪ "Okula dönüş" TV kampanyası
▪ Ebeveyn WhatsApp grupları
▪ Okul panoları</t>
  </si>
  <si>
    <t>▪ Veli bilgilendirme günleri
▪ Okul kanalı newsletter
▪ Kurumsal okul anlaşması
▪ Ebeveyn sosyal medya (Instagram)
▪ Çocuk YouTube içerikleri</t>
  </si>
  <si>
    <t>▪ Genç influencer iş birlikleri
▪ Sosyal medya kampanyaları
▪ Toplu okul/bayi anlaşmaları
▪ LGS odaklı eğitim platformu
▪ Kantin panoları</t>
  </si>
  <si>
    <t>▪ Özel okul kurumsal sponsorluk
▪ TikTok studygram influencer
▪ Okul proje/yarışma sponsoru
▪ Premium ürün teşhir standları
▪ Gençlik festivali (ICAF vb.)</t>
  </si>
  <si>
    <t>▪ YKS/sınav odaklı sosyal medya
▪ YouTube çalışma videoları
▪ E-ticaret kampanyaları
▪ Kitabevi &amp; kurs merkezi
▪ Ulusal sınav platformu reklamı</t>
  </si>
  <si>
    <t>▪ TikTok/Reels 'study with me'
▪ Studygram influencer
▪ Pinterest estetik içerik
▪ Marka mağazası e-ticaret
▪ Gençlik festivali sponsorluğu</t>
  </si>
  <si>
    <t>Renkli, karakter/tema baskılı
Çoklu blister paket (ekonomik)
Dayanıklı plastik kutu set</t>
  </si>
  <si>
    <t>Sevimli karakter, güvenli malzeme
Küçük kurumsal set
Hediye kutulu (doğum günü)</t>
  </si>
  <si>
    <t>Fonksiyonel, 'havalı' tasarım
Ekonomik çoklu blister
(10'lu kalem, 3'lü silgi vb.)
Standart kutulu set</t>
  </si>
  <si>
    <t>Şık tasarımlı metal kutu
Pastel renk koleksiyon seti
Tekli premium kalem (hediye)</t>
  </si>
  <si>
    <t>Standart fonksiyonel ambalaj
Çoklu ekonomik paket
Spialli defter / doz ajanda</t>
  </si>
  <si>
    <t>Estetik metal kutu / hediye seti
Bullet journal seti
Kişiselleştirilebilir özel ambalaj</t>
  </si>
  <si>
    <t>▪ Kalın uçlu yumuşak kurşun kalem (2B)
▪ Keçeli &amp; boya kalemleri (renk seti)
▪ Geniş çizgili defter (4mm+)
▪ Makas, yapıştırıcı, oyun hamuru
▪ Resim defteri, boya önlüğü
▪ Flüt (okul müzik aleti)
▪ Beslenme çantası / su matarası</t>
  </si>
  <si>
    <t>▪ Ergonomik kurşun kalem (2B)
▪ Premium renk seti
▪ Karakter/tema defter
▪ Organizer çanta
▪ Güvenli kesici-yapıştırıcı set
▪ Kaliteli resim defteri</t>
  </si>
  <si>
    <t>▪ Mekanik kurşun kalem &amp; uç
▪ Tükenmez + fosforlu kalem
▪ Kareli/çizgili defter (çok ders)
▪ Geometri seti (pergel, iletki)
▪ Klasör &amp; dosya sistemi
▪ Temel boya seti (resim dersi)
▪ Bilimsel hesap makinesi (LGS)</t>
  </si>
  <si>
    <t>▪ Üst segment mekanik kalem
▪ Çift uçlu Tombow / brush marker
▪ Noktalı bullet journal defteri
▪ STEM/maket setleri
▪ Tasarım yapıştırıcıları
▪ Premium renk koleksiyonu</t>
  </si>
  <si>
    <t>▪ Tükenmez (sınav kalemi)
▪ Fosforlu kalem seti
▪ Spiralli A4 defter / ajanda
▪ Uçlu kalem &amp; yedek uç
▪ Daksil / düzeltme bandı
▪ Konu bazlı klasörler
▪ Hesap makinesi (YKS)</t>
  </si>
  <si>
    <t>▪ Premium kalem seti
▪ Pastel/marker koleksiyonu
▪ Estetik bullet journal defteri
▪ Kişiselleştirilebilir kalemlik
▪ Lüks kalem kutusu (hediye)
▪ Washi bant &amp; sticker seti</t>
  </si>
  <si>
    <t>Ergonomik öğrenci kurşun kalem
Renkli boya seti (güvenli, eko)
Karakter temalı kalemlik set</t>
  </si>
  <si>
    <t>Premium ergonomik kalem (2B)
Okula özel kurumsal set
Yaratıcı boyama setleri</t>
  </si>
  <si>
    <t>Geometri seti (pergel takımı)
Bilimsel hesap makinesi aksesuarı
LGS hazırlık kalem seti</t>
  </si>
  <si>
    <t>STEM/maket malzemesi seti
Premium mekanik kalem
Noktalı defter (bullet journal)</t>
  </si>
  <si>
    <t>YKS sınav kalemi seti
Spiralı A4 defter &amp; ajanda
Çalışma planlayıcısı (konu bazlı)</t>
  </si>
  <si>
    <t>Estetik bullet journal seti
Pastel koleksiyon
Kişiselleştirilebilir kalemlik
Lüks hediye seti</t>
  </si>
  <si>
    <t>⚠️ Okul listesi hakimiyeti kritik.
Karakter lisansı avantaj sağlar.
Güvenli malzeme sertifikası zorunlu.</t>
  </si>
  <si>
    <t>⚠️ Kurumsal okul anlaşması kanal.
Ergonomi &amp; güvenlik ön plan.
Ebeveyn kanalıyla iletişim.</t>
  </si>
  <si>
    <t>⚠️ LGS baskısı fonksiyonelliği
ön plana çıkarır.
Toplu okul/bayi anlaşması önemli.</t>
  </si>
  <si>
    <t>⚠️ Okul listesi + studygram kültürü
iç içe.
Influencer pazarlama kritik.</t>
  </si>
  <si>
    <t>⚠️ Dijital çalışma araçlarıyla
rekabet artar.
Sınav odaklı paket stratejisi.</t>
  </si>
  <si>
    <t>⚠️ Sosyal medya içerik pazarlama
en etkili kanal.
Premium koleksiyon &amp; sınırlı seri.</t>
  </si>
  <si>
    <t>Notlar</t>
  </si>
  <si>
    <t>Lise Güzel sanatlar</t>
  </si>
  <si>
    <t xml:space="preserve">1) Kurumsal Firmalar,2) Mimari ofisler ve 3) Start-up’lar/Hibrit Ofisler </t>
  </si>
  <si>
    <t>Geleneksel Resim, Müzik (çalgı ağırlıklı), Heykel, Grafik</t>
  </si>
  <si>
    <t>Türkiye genelinde ~350 Güzel Sanatlar Lisesi, yaklaşık 80.000 öğrenci</t>
  </si>
  <si>
    <t>4 yıl (Lise eğitimi)</t>
  </si>
  <si>
    <t>Orta-düşük bütçe; aile bütçesine bağımlı, okul/devlet desteği belirleyici</t>
  </si>
  <si>
    <t>Büyük kırtasiye: %35
E-com: %25
Okul kantini/kooperatif: %20
Geleneksel kırtasiye: %15
Perakende zincir: %5</t>
  </si>
  <si>
    <t>14 - 18 Yaş, Güzel Sanatlar Lisesi Öğrencileri</t>
  </si>
  <si>
    <t>Veli / Öğrenci</t>
  </si>
  <si>
    <t>Öğretmen yönlendirmesi, müfredat gereklilikleri, okul malzeme listeleri</t>
  </si>
  <si>
    <t>Müfredat gereklilikleri, okul ödevi ve proje teslimi, sanat sınavına hazırlık (YKS/Sanat bölümü)</t>
  </si>
  <si>
    <t>Eylül-Ekim (Okul açılış)
Ocak-Şubat (2. dönem başlangıcı)
Mart-Nisan (YKS/üniversite hazırlık süreci)</t>
  </si>
  <si>
    <t>- Okul/öğretmen işbirlikleri ve malzeme listesi anlaşmaları
- Numune dağıtımı (okul ziyaretleri)
- Veli bilgilendirme materyalleri
- Sosyal medya (TikTok, Instagram) genç içerikleri
- Okul kooperatifleri ve kantin işbirlikleri
- Dönem başı promosyon setleri</t>
  </si>
  <si>
    <t>Orta boy ambalajlar (250 ml); set tercihi yüksek (okul listesiyle uyumlu); temel renk paletleri</t>
  </si>
  <si>
    <t>Set alım ağırlıklı (6, 12, 24 renk); bireysel tüketim tekli; ekonomik student serisi</t>
  </si>
  <si>
    <t>Boya Grupları: Akrilik boya, guaj boya, sulu boya, karakalem.
Yardımcı Malzemeler: Temel fırçalar, palet, ince vernikler.
Taşıyıcı ve Yüzeyler: Tuval (küçük boy), çizim kağıtları, bloklar.
Kritik Detay: Kurşun kalem ve karakalem temel; guaj ve sulu boya müfredatta belirleyici.</t>
  </si>
  <si>
    <t>Student serisi ekonomik boya seti, okul ambalajlı set paketleri, ekonomik çizim kağıdı grupları</t>
  </si>
  <si>
    <t>Okul müfredatı ve YKS sanat sınavı belirleyici; öğretmen onaylı marka sadakati oluşturulabilir; erken yaş segmenti olarak üniversite GSF segmentine pipeline görevi görür</t>
  </si>
  <si>
    <t>Segment büyüklük</t>
  </si>
  <si>
    <t>Kullanım</t>
  </si>
  <si>
    <t>Kurum</t>
  </si>
  <si>
    <t>Sanatsal</t>
  </si>
  <si>
    <t>Hobi keyfi</t>
  </si>
  <si>
    <t>bir mimarlık ofisi için teknik çizim kalemleri, A3 kâğıtlar, maket malzemeleri ve profesyonel markerlar temel ihtiyaçken; bir hukuk bürosu için dosyalama sistemleri, noter onaylı imza kalemleri ve resmi evrak düzenleyicileri daha önemlidir. Benzer şekilde, teknoloji sektöründeki bir start-up için beyaz tahta kalemleri, yapışkan notlar ve renkli markerlar daha fazla ihtiyaç duyulurken; geleneksel bir imalat şirketi için standart ofis malzemeleri (zımba, delgeç, bant vb.) öne çıkar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</si>
</sst>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43" formatCode="_-* #,##0.00_-;\-* #,##0.00_-;_-* &quot;-&quot;??_-;_-@_-"/>
    <numFmt numFmtId="164" formatCode="&quot;₺&quot;#,##0"/>
    <numFmt numFmtId="165" formatCode="&quot;₺&quot;#,##0.00"/>
    <numFmt numFmtId="166" formatCode="_-* #,##0_-;\-* #,##0_-;_-* &quot;-&quot;??_-;_-@_-"/>
  </numFmts>
  <fonts count="17" x14ac:knownFonts="1">
    <font>
      <sz val="11"/>
      <color theme="1"/>
      <name val="Calibri"/>
      <family val="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rgb="FFFF0000"/>
      <name val="Calibri"/>
      <family val="2"/>
      <charset val="162"/>
      <scheme val="minor"/>
    </font>
    <font>
      <b/>
      <sz val="11"/>
      <color theme="1"/>
      <name val="Calibri"/>
      <family val="2"/>
      <charset val="162"/>
      <scheme val="minor"/>
    </font>
    <font>
      <b/>
      <sz val="20"/>
      <color theme="1"/>
      <name val="Calibri"/>
      <family val="2"/>
      <charset val="162"/>
      <scheme val="minor"/>
    </font>
    <font>
      <b/>
      <sz val="16"/>
      <color theme="1"/>
      <name val="Calibri"/>
      <family val="2"/>
      <charset val="162"/>
      <scheme val="minor"/>
    </font>
    <font>
      <b/>
      <sz val="14"/>
      <color theme="1"/>
      <name val="Calibri"/>
      <family val="2"/>
      <charset val="162"/>
      <scheme val="minor"/>
    </font>
    <font>
      <sz val="14"/>
      <color theme="1"/>
      <name val="Calibri"/>
      <family val="2"/>
      <scheme val="minor"/>
    </font>
    <font>
      <b/>
      <sz val="14"/>
      <color theme="1"/>
      <name val="Calibri"/>
      <family val="2"/>
      <scheme val="minor"/>
    </font>
    <font>
      <b/>
      <sz val="12"/>
      <color theme="1"/>
      <name val="Calibri"/>
      <family val="2"/>
      <charset val="162"/>
      <scheme val="minor"/>
    </font>
    <font>
      <b/>
      <sz val="12"/>
      <color theme="4"/>
      <name val="Calibri"/>
      <family val="2"/>
      <charset val="162"/>
      <scheme val="minor"/>
    </font>
    <font>
      <sz val="11"/>
      <color theme="1"/>
      <name val="Calibri"/>
      <family val="2"/>
      <scheme val="minor"/>
    </font>
    <font>
      <b/>
      <sz val="12"/>
      <color theme="0"/>
      <name val="Calibri"/>
      <family val="2"/>
      <charset val="162"/>
      <scheme val="minor"/>
    </font>
    <font>
      <sz val="24"/>
      <color theme="0"/>
      <name val="Calibri"/>
      <family val="2"/>
      <scheme val="minor"/>
    </font>
  </fonts>
  <fills count="10">
    <fill>
      <patternFill patternType="none"/>
    </fill>
    <fill>
      <patternFill patternType="gray125"/>
    </fill>
    <fill>
      <patternFill patternType="solid">
        <fgColor theme="7" tint="0.59999389629810485"/>
        <bgColor indexed="64"/>
      </patternFill>
    </fill>
    <fill>
      <patternFill patternType="solid">
        <fgColor theme="4" tint="0.79998168889431442"/>
        <bgColor indexed="64"/>
      </patternFill>
    </fill>
    <fill>
      <patternFill patternType="solid">
        <fgColor theme="7"/>
        <bgColor indexed="64"/>
      </patternFill>
    </fill>
    <fill>
      <patternFill patternType="solid">
        <fgColor theme="5"/>
        <bgColor indexed="64"/>
      </patternFill>
    </fill>
    <fill>
      <patternFill patternType="solid">
        <fgColor theme="8" tint="-0.249977111117893"/>
        <bgColor indexed="64"/>
      </patternFill>
    </fill>
    <fill>
      <patternFill patternType="solid">
        <fgColor theme="8"/>
        <bgColor indexed="64"/>
      </patternFill>
    </fill>
    <fill>
      <patternFill patternType="solid">
        <fgColor theme="8" tint="-0.499984740745262"/>
        <bgColor indexed="64"/>
      </patternFill>
    </fill>
    <fill>
      <patternFill patternType="solid">
        <fgColor theme="4"/>
        <bgColor indexed="64"/>
      </patternFill>
    </fill>
  </fills>
  <borders count="1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s>
  <cellStyleXfs count="3">
    <xf numFmtId="0" fontId="0" fillId="0" borderId="0"/>
    <xf numFmtId="9" fontId="14" fillId="0" borderId="0" applyFont="0" applyFill="0" applyBorder="0" applyAlignment="0" applyProtection="0"/>
    <xf numFmtId="43" fontId="14" fillId="0" borderId="0" applyFont="0" applyFill="0" applyBorder="0" applyAlignment="0" applyProtection="0"/>
  </cellStyleXfs>
  <cellXfs count="60">
    <xf numFmtId="0" fontId="0" fillId="0" borderId="0" xfId="0"/>
    <xf numFmtId="0" fontId="7" fillId="0" borderId="0" xfId="0" applyFont="1"/>
    <xf numFmtId="0" fontId="6" fillId="0" borderId="1" xfId="0" applyFont="1" applyBorder="1"/>
    <xf numFmtId="0" fontId="6" fillId="0" borderId="2" xfId="0" applyFont="1" applyBorder="1"/>
    <xf numFmtId="0" fontId="6" fillId="0" borderId="3" xfId="0" applyFont="1" applyBorder="1"/>
    <xf numFmtId="0" fontId="8" fillId="0" borderId="0" xfId="0" applyFont="1"/>
    <xf numFmtId="0" fontId="9" fillId="0" borderId="0" xfId="0" applyFont="1"/>
    <xf numFmtId="0" fontId="0" fillId="0" borderId="4" xfId="0" applyBorder="1" applyAlignment="1">
      <alignment horizontal="right"/>
    </xf>
    <xf numFmtId="0" fontId="0" fillId="0" borderId="5" xfId="0" applyBorder="1"/>
    <xf numFmtId="10" fontId="0" fillId="0" borderId="5" xfId="0" applyNumberFormat="1" applyBorder="1"/>
    <xf numFmtId="164" fontId="0" fillId="0" borderId="6" xfId="0" applyNumberFormat="1" applyBorder="1"/>
    <xf numFmtId="164" fontId="10" fillId="0" borderId="0" xfId="0" applyNumberFormat="1" applyFont="1"/>
    <xf numFmtId="164" fontId="11" fillId="0" borderId="0" xfId="0" applyNumberFormat="1" applyFont="1"/>
    <xf numFmtId="0" fontId="12" fillId="0" borderId="0" xfId="0" applyFont="1"/>
    <xf numFmtId="0" fontId="6" fillId="0" borderId="7" xfId="0" applyFont="1" applyBorder="1"/>
    <xf numFmtId="0" fontId="6" fillId="0" borderId="8" xfId="0" applyFont="1" applyBorder="1"/>
    <xf numFmtId="10" fontId="6" fillId="0" borderId="8" xfId="0" applyNumberFormat="1" applyFont="1" applyBorder="1"/>
    <xf numFmtId="164" fontId="6" fillId="0" borderId="9" xfId="0" applyNumberFormat="1" applyFont="1" applyBorder="1"/>
    <xf numFmtId="0" fontId="6" fillId="0" borderId="0" xfId="0" applyFont="1"/>
    <xf numFmtId="164" fontId="6" fillId="0" borderId="0" xfId="0" applyNumberFormat="1" applyFont="1"/>
    <xf numFmtId="10" fontId="0" fillId="0" borderId="0" xfId="0" applyNumberFormat="1"/>
    <xf numFmtId="0" fontId="13" fillId="2" borderId="0" xfId="0" applyFont="1" applyFill="1"/>
    <xf numFmtId="0" fontId="0" fillId="3" borderId="0" xfId="0" applyFill="1" applyAlignment="1">
      <alignment wrapText="1"/>
    </xf>
    <xf numFmtId="0" fontId="0" fillId="0" borderId="0" xfId="0" applyAlignment="1">
      <alignment wrapText="1"/>
    </xf>
    <xf numFmtId="0" fontId="0" fillId="3" borderId="5" xfId="0" applyFill="1" applyBorder="1"/>
    <xf numFmtId="0" fontId="0" fillId="3" borderId="5" xfId="0" applyFill="1" applyBorder="1" applyAlignment="1">
      <alignment wrapText="1"/>
    </xf>
    <xf numFmtId="165" fontId="0" fillId="3" borderId="5" xfId="0" applyNumberFormat="1" applyFill="1" applyBorder="1" applyAlignment="1">
      <alignment horizontal="left"/>
    </xf>
    <xf numFmtId="164" fontId="6" fillId="3" borderId="5" xfId="0" applyNumberFormat="1" applyFont="1" applyFill="1" applyBorder="1" applyAlignment="1">
      <alignment horizontal="left" wrapText="1"/>
    </xf>
    <xf numFmtId="0" fontId="6" fillId="0" borderId="5" xfId="0" applyFont="1" applyBorder="1" applyAlignment="1">
      <alignment vertical="center"/>
    </xf>
    <xf numFmtId="0" fontId="0" fillId="3" borderId="5" xfId="0" applyFill="1" applyBorder="1" applyAlignment="1">
      <alignment vertical="center"/>
    </xf>
    <xf numFmtId="0" fontId="0" fillId="3" borderId="5" xfId="0" applyFill="1" applyBorder="1" applyAlignment="1">
      <alignment vertical="center" wrapText="1"/>
    </xf>
    <xf numFmtId="0" fontId="0" fillId="3" borderId="5" xfId="0" quotePrefix="1" applyFill="1" applyBorder="1" applyAlignment="1">
      <alignment wrapText="1"/>
    </xf>
    <xf numFmtId="0" fontId="4" fillId="3" borderId="5" xfId="0" applyFont="1" applyFill="1" applyBorder="1" applyAlignment="1">
      <alignment wrapText="1"/>
    </xf>
    <xf numFmtId="164" fontId="0" fillId="3" borderId="5" xfId="0" applyNumberFormat="1" applyFill="1" applyBorder="1" applyAlignment="1">
      <alignment horizontal="left"/>
    </xf>
    <xf numFmtId="0" fontId="6" fillId="0" borderId="5" xfId="0" applyFont="1" applyBorder="1" applyAlignment="1">
      <alignment vertical="center" wrapText="1"/>
    </xf>
    <xf numFmtId="0" fontId="6" fillId="0" borderId="0" xfId="0" applyFont="1" applyAlignment="1">
      <alignment vertical="center" wrapText="1"/>
    </xf>
    <xf numFmtId="9" fontId="0" fillId="3" borderId="0" xfId="1" applyFont="1" applyFill="1" applyBorder="1" applyAlignment="1">
      <alignment horizontal="center" wrapText="1"/>
    </xf>
    <xf numFmtId="0" fontId="13" fillId="4" borderId="10" xfId="0" applyFont="1" applyFill="1" applyBorder="1"/>
    <xf numFmtId="0" fontId="13" fillId="4" borderId="10" xfId="0" applyFont="1" applyFill="1" applyBorder="1" applyAlignment="1">
      <alignment horizontal="center"/>
    </xf>
    <xf numFmtId="9" fontId="6" fillId="3" borderId="5" xfId="1" applyFont="1" applyFill="1" applyBorder="1" applyAlignment="1">
      <alignment horizontal="center" wrapText="1"/>
    </xf>
    <xf numFmtId="9" fontId="0" fillId="3" borderId="5" xfId="1" applyFont="1" applyFill="1" applyBorder="1" applyAlignment="1">
      <alignment horizontal="center" wrapText="1"/>
    </xf>
    <xf numFmtId="10" fontId="0" fillId="0" borderId="6" xfId="1" applyNumberFormat="1" applyFont="1" applyBorder="1"/>
    <xf numFmtId="6" fontId="0" fillId="0" borderId="6" xfId="1" applyNumberFormat="1" applyFont="1" applyBorder="1"/>
    <xf numFmtId="166" fontId="0" fillId="0" borderId="6" xfId="2" applyNumberFormat="1" applyFont="1" applyBorder="1"/>
    <xf numFmtId="0" fontId="3" fillId="3" borderId="5" xfId="0" applyFont="1" applyFill="1" applyBorder="1" applyAlignment="1">
      <alignment wrapText="1"/>
    </xf>
    <xf numFmtId="17" fontId="0" fillId="3" borderId="5" xfId="0" applyNumberFormat="1" applyFill="1" applyBorder="1" applyAlignment="1">
      <alignment horizontal="left"/>
    </xf>
    <xf numFmtId="17" fontId="0" fillId="3" borderId="5" xfId="0" applyNumberFormat="1" applyFill="1" applyBorder="1" applyAlignment="1">
      <alignment horizontal="left" wrapText="1"/>
    </xf>
    <xf numFmtId="0" fontId="2" fillId="3" borderId="5" xfId="0" applyFont="1" applyFill="1" applyBorder="1" applyAlignment="1">
      <alignment wrapText="1"/>
    </xf>
    <xf numFmtId="0" fontId="1" fillId="3" borderId="5" xfId="0" applyFont="1" applyFill="1" applyBorder="1" applyAlignment="1">
      <alignment wrapText="1"/>
    </xf>
    <xf numFmtId="0" fontId="15" fillId="5" borderId="10" xfId="0" applyFont="1" applyFill="1" applyBorder="1"/>
    <xf numFmtId="0" fontId="0" fillId="3" borderId="5" xfId="0" applyFill="1" applyBorder="1" applyAlignment="1">
      <alignment horizontal="left" wrapText="1"/>
    </xf>
    <xf numFmtId="10" fontId="0" fillId="0" borderId="6" xfId="1" applyNumberFormat="1" applyFont="1" applyBorder="1" applyAlignment="1">
      <alignment horizontal="right"/>
    </xf>
    <xf numFmtId="3" fontId="6" fillId="0" borderId="9" xfId="0" applyNumberFormat="1" applyFont="1" applyBorder="1"/>
    <xf numFmtId="10" fontId="0" fillId="7" borderId="0" xfId="0" applyNumberFormat="1" applyFill="1"/>
    <xf numFmtId="10" fontId="16" fillId="6" borderId="0" xfId="0" applyNumberFormat="1" applyFont="1" applyFill="1" applyAlignment="1">
      <alignment horizontal="center"/>
    </xf>
    <xf numFmtId="10" fontId="0" fillId="8" borderId="0" xfId="0" applyNumberFormat="1" applyFill="1"/>
    <xf numFmtId="10" fontId="16" fillId="7" borderId="0" xfId="0" applyNumberFormat="1" applyFont="1" applyFill="1" applyAlignment="1">
      <alignment horizontal="center"/>
    </xf>
    <xf numFmtId="10" fontId="16" fillId="8" borderId="0" xfId="0" applyNumberFormat="1" applyFont="1" applyFill="1"/>
    <xf numFmtId="10" fontId="0" fillId="9" borderId="0" xfId="0" applyNumberFormat="1" applyFill="1"/>
    <xf numFmtId="10" fontId="16" fillId="9" borderId="0" xfId="0" applyNumberFormat="1" applyFont="1" applyFill="1"/>
  </cellXfs>
  <cellStyles count="3">
    <cellStyle name="Normal" xfId="0" builtinId="0"/>
    <cellStyle name="Virgül" xfId="2" builtinId="3"/>
    <cellStyle name="Yüzd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endParaRPr lang="tr-TR"/>
        </a:p>
      </c:txPr>
    </c:title>
    <c:autoTitleDeleted val="0"/>
    <c:plotArea>
      <c:layout>
        <c:manualLayout>
          <c:layoutTarget val="inner"/>
          <c:xMode val="edge"/>
          <c:yMode val="edge"/>
          <c:x val="0.53602865804345334"/>
          <c:y val="0.32891723041662047"/>
          <c:w val="0.35138313759929346"/>
          <c:h val="0.65451295700713463"/>
        </c:manualLayout>
      </c:layout>
      <c:pieChart>
        <c:varyColors val="1"/>
        <c:ser>
          <c:idx val="0"/>
          <c:order val="0"/>
          <c:tx>
            <c:strRef>
              <c:f>segments!$G$2</c:f>
              <c:strCache>
                <c:ptCount val="1"/>
                <c:pt idx="0">
                  <c:v>Segment oranları</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B26-4A00-80A4-024FD12707A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B26-4A00-80A4-024FD12707A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B26-4A00-80A4-024FD12707A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EB26-4A00-80A4-024FD12707A5}"/>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EB26-4A00-80A4-024FD12707A5}"/>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EB26-4A00-80A4-024FD12707A5}"/>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EB26-4A00-80A4-024FD12707A5}"/>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EB26-4A00-80A4-024FD12707A5}"/>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EB26-4A00-80A4-024FD12707A5}"/>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EB26-4A00-80A4-024FD12707A5}"/>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742F-4F41-87CE-0D6A31423471}"/>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742F-4F41-87CE-0D6A31423471}"/>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742F-4F41-87CE-0D6A31423471}"/>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1B-742F-4F41-87CE-0D6A31423471}"/>
              </c:ext>
            </c:extLst>
          </c:dPt>
          <c:dPt>
            <c:idx val="14"/>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1D-742F-4F41-87CE-0D6A31423471}"/>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tr-TR"/>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segments!$F$3:$F$17</c:f>
              <c:strCache>
                <c:ptCount val="15"/>
                <c:pt idx="0">
                  <c:v>Anaokul öğrencileri</c:v>
                </c:pt>
                <c:pt idx="1">
                  <c:v>İLKOKUL (1–4. Sınıf)/Devlet</c:v>
                </c:pt>
                <c:pt idx="2">
                  <c:v>İLKOKUL (1–4. Sınıf)/Kolej</c:v>
                </c:pt>
                <c:pt idx="3">
                  <c:v>ORTAOKUL (5–8. Sınıf)/Devlet</c:v>
                </c:pt>
                <c:pt idx="4">
                  <c:v>ORTAOKUL (5–8. Sınıf)/Kolej</c:v>
                </c:pt>
                <c:pt idx="5">
                  <c:v>LİSE (9–12. Sınıf)/Devlet</c:v>
                </c:pt>
                <c:pt idx="6">
                  <c:v>LİSE (9–12. Sınıf)/Kolej</c:v>
                </c:pt>
                <c:pt idx="7">
                  <c:v>Kurum/ Ofis Çalışanları</c:v>
                </c:pt>
                <c:pt idx="8">
                  <c:v>Lise Güzel sanatlar</c:v>
                </c:pt>
                <c:pt idx="9">
                  <c:v>Üniversite Güzel sanatlar</c:v>
                </c:pt>
                <c:pt idx="10">
                  <c:v>Sanatçı</c:v>
                </c:pt>
                <c:pt idx="11">
                  <c:v>Atölyede ticari üretim yapanlar</c:v>
                </c:pt>
                <c:pt idx="12">
                  <c:v>Evde hobi yapan Çocuklar</c:v>
                </c:pt>
                <c:pt idx="13">
                  <c:v>Hobici Yetişkinler</c:v>
                </c:pt>
                <c:pt idx="14">
                  <c:v>Amatör ressam</c:v>
                </c:pt>
              </c:strCache>
            </c:strRef>
          </c:cat>
          <c:val>
            <c:numRef>
              <c:f>segments!$G$3:$G$17</c:f>
              <c:numCache>
                <c:formatCode>0.00%</c:formatCode>
                <c:ptCount val="15"/>
                <c:pt idx="0">
                  <c:v>4.3522785458269327E-2</c:v>
                </c:pt>
                <c:pt idx="1">
                  <c:v>0.15830346475507767</c:v>
                </c:pt>
                <c:pt idx="2">
                  <c:v>1.1947431302270013E-2</c:v>
                </c:pt>
                <c:pt idx="3">
                  <c:v>0.2048131080389145</c:v>
                </c:pt>
                <c:pt idx="4">
                  <c:v>1.8433179723502304E-2</c:v>
                </c:pt>
                <c:pt idx="5">
                  <c:v>0.24065540194572452</c:v>
                </c:pt>
                <c:pt idx="6">
                  <c:v>3.5842293906810034E-2</c:v>
                </c:pt>
                <c:pt idx="7">
                  <c:v>0.11094043352107869</c:v>
                </c:pt>
                <c:pt idx="8">
                  <c:v>8.1925243215565796E-3</c:v>
                </c:pt>
                <c:pt idx="9">
                  <c:v>1.4934289127837515E-2</c:v>
                </c:pt>
                <c:pt idx="10">
                  <c:v>5.1203277009728623E-3</c:v>
                </c:pt>
                <c:pt idx="11">
                  <c:v>4.0962621607782898E-3</c:v>
                </c:pt>
                <c:pt idx="12">
                  <c:v>2.9015190305512886E-2</c:v>
                </c:pt>
                <c:pt idx="13">
                  <c:v>8.1925243215565796E-2</c:v>
                </c:pt>
                <c:pt idx="14">
                  <c:v>3.2258064516129031E-2</c:v>
                </c:pt>
              </c:numCache>
            </c:numRef>
          </c:val>
          <c:extLst>
            <c:ext xmlns:c16="http://schemas.microsoft.com/office/drawing/2014/chart" uri="{C3380CC4-5D6E-409C-BE32-E72D297353CC}">
              <c16:uniqueId val="{00000014-EB26-4A00-80A4-024FD12707A5}"/>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a:pPr>
      <a:endParaRPr lang="tr-T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3.png"/><Relationship Id="rId7" Type="http://schemas.openxmlformats.org/officeDocument/2006/relationships/chart" Target="../charts/chart1.xml"/><Relationship Id="rId12" Type="http://schemas.openxmlformats.org/officeDocument/2006/relationships/image" Target="../media/image11.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0.png"/><Relationship Id="rId5" Type="http://schemas.openxmlformats.org/officeDocument/2006/relationships/image" Target="../media/image5.png"/><Relationship Id="rId10" Type="http://schemas.openxmlformats.org/officeDocument/2006/relationships/image" Target="../media/image9.png"/><Relationship Id="rId4" Type="http://schemas.openxmlformats.org/officeDocument/2006/relationships/image" Target="../media/image4.png"/><Relationship Id="rId9"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9</xdr:col>
      <xdr:colOff>1855470</xdr:colOff>
      <xdr:row>29</xdr:row>
      <xdr:rowOff>22225</xdr:rowOff>
    </xdr:from>
    <xdr:to>
      <xdr:col>9</xdr:col>
      <xdr:colOff>2038732</xdr:colOff>
      <xdr:row>29</xdr:row>
      <xdr:rowOff>387351</xdr:rowOff>
    </xdr:to>
    <xdr:pic>
      <xdr:nvPicPr>
        <xdr:cNvPr id="4" name="Resim 3">
          <a:extLst>
            <a:ext uri="{FF2B5EF4-FFF2-40B4-BE49-F238E27FC236}">
              <a16:creationId xmlns:a16="http://schemas.microsoft.com/office/drawing/2014/main" id="{7DA3B4B9-213D-4058-80F7-73FEA75ABC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58220" y="7785100"/>
          <a:ext cx="183262" cy="365126"/>
        </a:xfrm>
        <a:prstGeom prst="rect">
          <a:avLst/>
        </a:prstGeom>
      </xdr:spPr>
    </xdr:pic>
    <xdr:clientData/>
  </xdr:twoCellAnchor>
  <xdr:twoCellAnchor editAs="oneCell">
    <xdr:from>
      <xdr:col>12</xdr:col>
      <xdr:colOff>3000375</xdr:colOff>
      <xdr:row>29</xdr:row>
      <xdr:rowOff>28575</xdr:rowOff>
    </xdr:from>
    <xdr:to>
      <xdr:col>12</xdr:col>
      <xdr:colOff>3193402</xdr:colOff>
      <xdr:row>30</xdr:row>
      <xdr:rowOff>15606</xdr:rowOff>
    </xdr:to>
    <xdr:pic>
      <xdr:nvPicPr>
        <xdr:cNvPr id="5" name="Resim 4">
          <a:extLst>
            <a:ext uri="{FF2B5EF4-FFF2-40B4-BE49-F238E27FC236}">
              <a16:creationId xmlns:a16="http://schemas.microsoft.com/office/drawing/2014/main" id="{2C1ECB69-0858-4FF9-A1BE-7D5F118C781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893125" y="7791450"/>
          <a:ext cx="193027" cy="383906"/>
        </a:xfrm>
        <a:prstGeom prst="rect">
          <a:avLst/>
        </a:prstGeom>
      </xdr:spPr>
    </xdr:pic>
    <xdr:clientData/>
  </xdr:twoCellAnchor>
  <xdr:twoCellAnchor editAs="oneCell">
    <xdr:from>
      <xdr:col>11</xdr:col>
      <xdr:colOff>3025394</xdr:colOff>
      <xdr:row>29</xdr:row>
      <xdr:rowOff>15875</xdr:rowOff>
    </xdr:from>
    <xdr:to>
      <xdr:col>11</xdr:col>
      <xdr:colOff>3228327</xdr:colOff>
      <xdr:row>30</xdr:row>
      <xdr:rowOff>21956</xdr:rowOff>
    </xdr:to>
    <xdr:pic>
      <xdr:nvPicPr>
        <xdr:cNvPr id="6" name="Resim 5">
          <a:extLst>
            <a:ext uri="{FF2B5EF4-FFF2-40B4-BE49-F238E27FC236}">
              <a16:creationId xmlns:a16="http://schemas.microsoft.com/office/drawing/2014/main" id="{FE397D6E-AA17-4D70-80DE-BA1C7E5FD24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0568519" y="7778750"/>
          <a:ext cx="202933" cy="402956"/>
        </a:xfrm>
        <a:prstGeom prst="rect">
          <a:avLst/>
        </a:prstGeom>
      </xdr:spPr>
    </xdr:pic>
    <xdr:clientData/>
  </xdr:twoCellAnchor>
  <xdr:twoCellAnchor editAs="oneCell">
    <xdr:from>
      <xdr:col>15</xdr:col>
      <xdr:colOff>2147570</xdr:colOff>
      <xdr:row>29</xdr:row>
      <xdr:rowOff>41275</xdr:rowOff>
    </xdr:from>
    <xdr:to>
      <xdr:col>15</xdr:col>
      <xdr:colOff>2335771</xdr:colOff>
      <xdr:row>30</xdr:row>
      <xdr:rowOff>19866</xdr:rowOff>
    </xdr:to>
    <xdr:pic>
      <xdr:nvPicPr>
        <xdr:cNvPr id="7" name="Resim 6">
          <a:extLst>
            <a:ext uri="{FF2B5EF4-FFF2-40B4-BE49-F238E27FC236}">
              <a16:creationId xmlns:a16="http://schemas.microsoft.com/office/drawing/2014/main" id="{40BC5A48-1BDB-46AD-A3F4-82DBD52C778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3057445" y="7804150"/>
          <a:ext cx="188201" cy="375466"/>
        </a:xfrm>
        <a:prstGeom prst="rect">
          <a:avLst/>
        </a:prstGeom>
      </xdr:spPr>
    </xdr:pic>
    <xdr:clientData/>
  </xdr:twoCellAnchor>
  <xdr:twoCellAnchor editAs="oneCell">
    <xdr:from>
      <xdr:col>13</xdr:col>
      <xdr:colOff>2968625</xdr:colOff>
      <xdr:row>29</xdr:row>
      <xdr:rowOff>15875</xdr:rowOff>
    </xdr:from>
    <xdr:to>
      <xdr:col>13</xdr:col>
      <xdr:colOff>3161652</xdr:colOff>
      <xdr:row>29</xdr:row>
      <xdr:rowOff>393431</xdr:rowOff>
    </xdr:to>
    <xdr:pic>
      <xdr:nvPicPr>
        <xdr:cNvPr id="9" name="Resim 8">
          <a:extLst>
            <a:ext uri="{FF2B5EF4-FFF2-40B4-BE49-F238E27FC236}">
              <a16:creationId xmlns:a16="http://schemas.microsoft.com/office/drawing/2014/main" id="{E0644B86-D059-4D8B-91BA-712AE4EBDD0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79250" y="7778750"/>
          <a:ext cx="193027" cy="377556"/>
        </a:xfrm>
        <a:prstGeom prst="rect">
          <a:avLst/>
        </a:prstGeom>
      </xdr:spPr>
    </xdr:pic>
    <xdr:clientData/>
  </xdr:twoCellAnchor>
  <xdr:twoCellAnchor>
    <xdr:from>
      <xdr:col>14</xdr:col>
      <xdr:colOff>2979420</xdr:colOff>
      <xdr:row>29</xdr:row>
      <xdr:rowOff>41563</xdr:rowOff>
    </xdr:from>
    <xdr:to>
      <xdr:col>14</xdr:col>
      <xdr:colOff>3348088</xdr:colOff>
      <xdr:row>30</xdr:row>
      <xdr:rowOff>816</xdr:rowOff>
    </xdr:to>
    <xdr:grpSp>
      <xdr:nvGrpSpPr>
        <xdr:cNvPr id="76" name="Grup 75">
          <a:extLst>
            <a:ext uri="{FF2B5EF4-FFF2-40B4-BE49-F238E27FC236}">
              <a16:creationId xmlns:a16="http://schemas.microsoft.com/office/drawing/2014/main" id="{F1D61BA1-8F3B-E064-87E3-60BF78CFB3F6}"/>
            </a:ext>
          </a:extLst>
        </xdr:cNvPr>
        <xdr:cNvGrpSpPr/>
      </xdr:nvGrpSpPr>
      <xdr:grpSpPr>
        <a:xfrm>
          <a:off x="40494313" y="7852063"/>
          <a:ext cx="368668" cy="353860"/>
          <a:chOff x="39968170" y="7629813"/>
          <a:chExt cx="368668" cy="356128"/>
        </a:xfrm>
      </xdr:grpSpPr>
      <xdr:pic>
        <xdr:nvPicPr>
          <xdr:cNvPr id="8" name="Resim 7">
            <a:extLst>
              <a:ext uri="{FF2B5EF4-FFF2-40B4-BE49-F238E27FC236}">
                <a16:creationId xmlns:a16="http://schemas.microsoft.com/office/drawing/2014/main" id="{064A4163-44F5-481B-94DE-6E442556A4F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0158670" y="7635875"/>
            <a:ext cx="178168" cy="348981"/>
          </a:xfrm>
          <a:prstGeom prst="rect">
            <a:avLst/>
          </a:prstGeom>
        </xdr:spPr>
      </xdr:pic>
      <xdr:pic>
        <xdr:nvPicPr>
          <xdr:cNvPr id="10" name="Resim 9">
            <a:extLst>
              <a:ext uri="{FF2B5EF4-FFF2-40B4-BE49-F238E27FC236}">
                <a16:creationId xmlns:a16="http://schemas.microsoft.com/office/drawing/2014/main" id="{E4076904-8D96-4822-89CA-FE0C486BD12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9968170" y="7629813"/>
            <a:ext cx="178168" cy="356128"/>
          </a:xfrm>
          <a:prstGeom prst="rect">
            <a:avLst/>
          </a:prstGeom>
        </xdr:spPr>
      </xdr:pic>
    </xdr:grpSp>
    <xdr:clientData/>
  </xdr:twoCellAnchor>
  <xdr:twoCellAnchor>
    <xdr:from>
      <xdr:col>8</xdr:col>
      <xdr:colOff>1779270</xdr:colOff>
      <xdr:row>29</xdr:row>
      <xdr:rowOff>12700</xdr:rowOff>
    </xdr:from>
    <xdr:to>
      <xdr:col>8</xdr:col>
      <xdr:colOff>2191513</xdr:colOff>
      <xdr:row>30</xdr:row>
      <xdr:rowOff>1</xdr:rowOff>
    </xdr:to>
    <xdr:grpSp>
      <xdr:nvGrpSpPr>
        <xdr:cNvPr id="43" name="Grup 42">
          <a:extLst>
            <a:ext uri="{FF2B5EF4-FFF2-40B4-BE49-F238E27FC236}">
              <a16:creationId xmlns:a16="http://schemas.microsoft.com/office/drawing/2014/main" id="{CE16B8B0-F2A0-E5CA-DEEC-E7D6425E02AB}"/>
            </a:ext>
          </a:extLst>
        </xdr:cNvPr>
        <xdr:cNvGrpSpPr/>
      </xdr:nvGrpSpPr>
      <xdr:grpSpPr>
        <a:xfrm>
          <a:off x="21564056" y="7823200"/>
          <a:ext cx="412243" cy="381908"/>
          <a:chOff x="21515070" y="5591175"/>
          <a:chExt cx="412243" cy="371476"/>
        </a:xfrm>
      </xdr:grpSpPr>
      <xdr:pic>
        <xdr:nvPicPr>
          <xdr:cNvPr id="3" name="Resim 2">
            <a:extLst>
              <a:ext uri="{FF2B5EF4-FFF2-40B4-BE49-F238E27FC236}">
                <a16:creationId xmlns:a16="http://schemas.microsoft.com/office/drawing/2014/main" id="{EBD292A5-2B9B-4400-B014-946A7E4B730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734145" y="5591175"/>
            <a:ext cx="193168" cy="371476"/>
          </a:xfrm>
          <a:prstGeom prst="rect">
            <a:avLst/>
          </a:prstGeom>
        </xdr:spPr>
      </xdr:pic>
      <xdr:pic>
        <xdr:nvPicPr>
          <xdr:cNvPr id="29" name="Resim 28">
            <a:extLst>
              <a:ext uri="{FF2B5EF4-FFF2-40B4-BE49-F238E27FC236}">
                <a16:creationId xmlns:a16="http://schemas.microsoft.com/office/drawing/2014/main" id="{2A7FFCDE-89CA-413C-95E9-8279D79DAEF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515070" y="5591175"/>
            <a:ext cx="193168" cy="371476"/>
          </a:xfrm>
          <a:prstGeom prst="rect">
            <a:avLst/>
          </a:prstGeom>
        </xdr:spPr>
      </xdr:pic>
    </xdr:grpSp>
    <xdr:clientData/>
  </xdr:twoCellAnchor>
  <xdr:twoCellAnchor>
    <xdr:from>
      <xdr:col>2</xdr:col>
      <xdr:colOff>152400</xdr:colOff>
      <xdr:row>0</xdr:row>
      <xdr:rowOff>342900</xdr:rowOff>
    </xdr:from>
    <xdr:to>
      <xdr:col>3</xdr:col>
      <xdr:colOff>2543175</xdr:colOff>
      <xdr:row>18</xdr:row>
      <xdr:rowOff>12700</xdr:rowOff>
    </xdr:to>
    <xdr:graphicFrame macro="">
      <xdr:nvGraphicFramePr>
        <xdr:cNvPr id="31" name="Grafik 30">
          <a:extLst>
            <a:ext uri="{FF2B5EF4-FFF2-40B4-BE49-F238E27FC236}">
              <a16:creationId xmlns:a16="http://schemas.microsoft.com/office/drawing/2014/main" id="{D012618D-F7CF-47D1-8CDC-D0228F9987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1</xdr:col>
      <xdr:colOff>1957070</xdr:colOff>
      <xdr:row>29</xdr:row>
      <xdr:rowOff>15875</xdr:rowOff>
    </xdr:from>
    <xdr:to>
      <xdr:col>1</xdr:col>
      <xdr:colOff>2130426</xdr:colOff>
      <xdr:row>29</xdr:row>
      <xdr:rowOff>361951</xdr:rowOff>
    </xdr:to>
    <xdr:pic>
      <xdr:nvPicPr>
        <xdr:cNvPr id="42" name="Resim 41">
          <a:extLst>
            <a:ext uri="{FF2B5EF4-FFF2-40B4-BE49-F238E27FC236}">
              <a16:creationId xmlns:a16="http://schemas.microsoft.com/office/drawing/2014/main" id="{554BE17E-A7B3-483F-9E08-6BBB8F69911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147820" y="7778750"/>
          <a:ext cx="173356" cy="346076"/>
        </a:xfrm>
        <a:prstGeom prst="rect">
          <a:avLst/>
        </a:prstGeom>
      </xdr:spPr>
    </xdr:pic>
    <xdr:clientData/>
  </xdr:twoCellAnchor>
  <xdr:twoCellAnchor editAs="oneCell">
    <xdr:from>
      <xdr:col>11</xdr:col>
      <xdr:colOff>619125</xdr:colOff>
      <xdr:row>0</xdr:row>
      <xdr:rowOff>0</xdr:rowOff>
    </xdr:from>
    <xdr:to>
      <xdr:col>14</xdr:col>
      <xdr:colOff>1492250</xdr:colOff>
      <xdr:row>20</xdr:row>
      <xdr:rowOff>35463</xdr:rowOff>
    </xdr:to>
    <xdr:pic>
      <xdr:nvPicPr>
        <xdr:cNvPr id="28" name="Resim 27">
          <a:extLst>
            <a:ext uri="{FF2B5EF4-FFF2-40B4-BE49-F238E27FC236}">
              <a16:creationId xmlns:a16="http://schemas.microsoft.com/office/drawing/2014/main" id="{090A46DF-00C2-34B0-4EEE-3FCD044EBE4D}"/>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28162250" y="0"/>
          <a:ext cx="10826750" cy="5940963"/>
        </a:xfrm>
        <a:prstGeom prst="rect">
          <a:avLst/>
        </a:prstGeom>
      </xdr:spPr>
    </xdr:pic>
    <xdr:clientData/>
  </xdr:twoCellAnchor>
  <xdr:twoCellAnchor editAs="oneCell">
    <xdr:from>
      <xdr:col>8</xdr:col>
      <xdr:colOff>30746</xdr:colOff>
      <xdr:row>22</xdr:row>
      <xdr:rowOff>190500</xdr:rowOff>
    </xdr:from>
    <xdr:to>
      <xdr:col>8</xdr:col>
      <xdr:colOff>1841499</xdr:colOff>
      <xdr:row>27</xdr:row>
      <xdr:rowOff>95250</xdr:rowOff>
    </xdr:to>
    <xdr:pic>
      <xdr:nvPicPr>
        <xdr:cNvPr id="45" name="Resim 44">
          <a:extLst>
            <a:ext uri="{FF2B5EF4-FFF2-40B4-BE49-F238E27FC236}">
              <a16:creationId xmlns:a16="http://schemas.microsoft.com/office/drawing/2014/main" id="{00A9979A-34E5-8E30-4C86-C6263577A3FA}"/>
            </a:ext>
          </a:extLst>
        </xdr:cNvPr>
        <xdr:cNvPicPr>
          <a:picLocks noChangeAspect="1"/>
        </xdr:cNvPicPr>
      </xdr:nvPicPr>
      <xdr:blipFill rotWithShape="1">
        <a:blip xmlns:r="http://schemas.openxmlformats.org/officeDocument/2006/relationships" r:embed="rId9">
          <a:extLst>
            <a:ext uri="{28A0092B-C50C-407E-A947-70E740481C1C}">
              <a14:useLocalDpi xmlns:a14="http://schemas.microsoft.com/office/drawing/2010/main" val="0"/>
            </a:ext>
          </a:extLst>
        </a:blip>
        <a:srcRect l="39457" t="51431" r="48139" b="36877"/>
        <a:stretch>
          <a:fillRect/>
        </a:stretch>
      </xdr:blipFill>
      <xdr:spPr>
        <a:xfrm>
          <a:off x="19810996" y="6508750"/>
          <a:ext cx="1810753" cy="936625"/>
        </a:xfrm>
        <a:prstGeom prst="rect">
          <a:avLst/>
        </a:prstGeom>
      </xdr:spPr>
    </xdr:pic>
    <xdr:clientData/>
  </xdr:twoCellAnchor>
  <xdr:twoCellAnchor>
    <xdr:from>
      <xdr:col>2</xdr:col>
      <xdr:colOff>1957070</xdr:colOff>
      <xdr:row>29</xdr:row>
      <xdr:rowOff>25400</xdr:rowOff>
    </xdr:from>
    <xdr:to>
      <xdr:col>2</xdr:col>
      <xdr:colOff>2559051</xdr:colOff>
      <xdr:row>29</xdr:row>
      <xdr:rowOff>381001</xdr:rowOff>
    </xdr:to>
    <xdr:grpSp>
      <xdr:nvGrpSpPr>
        <xdr:cNvPr id="46" name="Grup 45">
          <a:extLst>
            <a:ext uri="{FF2B5EF4-FFF2-40B4-BE49-F238E27FC236}">
              <a16:creationId xmlns:a16="http://schemas.microsoft.com/office/drawing/2014/main" id="{497E01FF-5B01-FF65-ED41-438510373449}"/>
            </a:ext>
          </a:extLst>
        </xdr:cNvPr>
        <xdr:cNvGrpSpPr/>
      </xdr:nvGrpSpPr>
      <xdr:grpSpPr>
        <a:xfrm>
          <a:off x="6420213" y="7835900"/>
          <a:ext cx="601981" cy="355601"/>
          <a:chOff x="19105245" y="5467350"/>
          <a:chExt cx="601981" cy="342901"/>
        </a:xfrm>
      </xdr:grpSpPr>
      <xdr:pic>
        <xdr:nvPicPr>
          <xdr:cNvPr id="47" name="Resim 46">
            <a:extLst>
              <a:ext uri="{FF2B5EF4-FFF2-40B4-BE49-F238E27FC236}">
                <a16:creationId xmlns:a16="http://schemas.microsoft.com/office/drawing/2014/main" id="{67A9D752-9652-B788-091A-D677BEA1D6F5}"/>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9533870" y="5467350"/>
            <a:ext cx="173356" cy="333376"/>
          </a:xfrm>
          <a:prstGeom prst="rect">
            <a:avLst/>
          </a:prstGeom>
        </xdr:spPr>
      </xdr:pic>
      <xdr:pic>
        <xdr:nvPicPr>
          <xdr:cNvPr id="48" name="Resim 47">
            <a:extLst>
              <a:ext uri="{FF2B5EF4-FFF2-40B4-BE49-F238E27FC236}">
                <a16:creationId xmlns:a16="http://schemas.microsoft.com/office/drawing/2014/main" id="{7C10F335-83E3-80BF-E0C0-35983A23AE4D}"/>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9295745" y="5476875"/>
            <a:ext cx="173356" cy="333376"/>
          </a:xfrm>
          <a:prstGeom prst="rect">
            <a:avLst/>
          </a:prstGeom>
        </xdr:spPr>
      </xdr:pic>
      <xdr:pic>
        <xdr:nvPicPr>
          <xdr:cNvPr id="49" name="Resim 48">
            <a:extLst>
              <a:ext uri="{FF2B5EF4-FFF2-40B4-BE49-F238E27FC236}">
                <a16:creationId xmlns:a16="http://schemas.microsoft.com/office/drawing/2014/main" id="{5B3E79AD-A864-87C5-6CE6-63E7EC8B76F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9105245" y="5476875"/>
            <a:ext cx="173356" cy="333376"/>
          </a:xfrm>
          <a:prstGeom prst="rect">
            <a:avLst/>
          </a:prstGeom>
        </xdr:spPr>
      </xdr:pic>
    </xdr:grpSp>
    <xdr:clientData/>
  </xdr:twoCellAnchor>
  <xdr:twoCellAnchor editAs="oneCell">
    <xdr:from>
      <xdr:col>3</xdr:col>
      <xdr:colOff>2115820</xdr:colOff>
      <xdr:row>29</xdr:row>
      <xdr:rowOff>31750</xdr:rowOff>
    </xdr:from>
    <xdr:to>
      <xdr:col>3</xdr:col>
      <xdr:colOff>2289176</xdr:colOff>
      <xdr:row>29</xdr:row>
      <xdr:rowOff>377826</xdr:rowOff>
    </xdr:to>
    <xdr:pic>
      <xdr:nvPicPr>
        <xdr:cNvPr id="50" name="Resim 49">
          <a:extLst>
            <a:ext uri="{FF2B5EF4-FFF2-40B4-BE49-F238E27FC236}">
              <a16:creationId xmlns:a16="http://schemas.microsoft.com/office/drawing/2014/main" id="{38C2CBA7-4156-2507-1A1E-5A324CF77F24}"/>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9227820" y="7794625"/>
          <a:ext cx="173356" cy="346076"/>
        </a:xfrm>
        <a:prstGeom prst="rect">
          <a:avLst/>
        </a:prstGeom>
      </xdr:spPr>
    </xdr:pic>
    <xdr:clientData/>
  </xdr:twoCellAnchor>
  <xdr:twoCellAnchor>
    <xdr:from>
      <xdr:col>4</xdr:col>
      <xdr:colOff>1718945</xdr:colOff>
      <xdr:row>29</xdr:row>
      <xdr:rowOff>41275</xdr:rowOff>
    </xdr:from>
    <xdr:to>
      <xdr:col>4</xdr:col>
      <xdr:colOff>2527301</xdr:colOff>
      <xdr:row>30</xdr:row>
      <xdr:rowOff>1</xdr:rowOff>
    </xdr:to>
    <xdr:grpSp>
      <xdr:nvGrpSpPr>
        <xdr:cNvPr id="57" name="Grup 56">
          <a:extLst>
            <a:ext uri="{FF2B5EF4-FFF2-40B4-BE49-F238E27FC236}">
              <a16:creationId xmlns:a16="http://schemas.microsoft.com/office/drawing/2014/main" id="{8780BFAC-A1A9-1693-3F25-02885CF47D7E}"/>
            </a:ext>
          </a:extLst>
        </xdr:cNvPr>
        <xdr:cNvGrpSpPr/>
      </xdr:nvGrpSpPr>
      <xdr:grpSpPr>
        <a:xfrm>
          <a:off x="11407231" y="7851775"/>
          <a:ext cx="808356" cy="353333"/>
          <a:chOff x="10942320" y="7566025"/>
          <a:chExt cx="808356" cy="355601"/>
        </a:xfrm>
      </xdr:grpSpPr>
      <xdr:grpSp>
        <xdr:nvGrpSpPr>
          <xdr:cNvPr id="51" name="Grup 50">
            <a:extLst>
              <a:ext uri="{FF2B5EF4-FFF2-40B4-BE49-F238E27FC236}">
                <a16:creationId xmlns:a16="http://schemas.microsoft.com/office/drawing/2014/main" id="{5B8C6937-B66F-CD1B-0BE3-61812571B7E4}"/>
              </a:ext>
            </a:extLst>
          </xdr:cNvPr>
          <xdr:cNvGrpSpPr/>
        </xdr:nvGrpSpPr>
        <xdr:grpSpPr>
          <a:xfrm>
            <a:off x="11148695" y="7566025"/>
            <a:ext cx="601981" cy="355601"/>
            <a:chOff x="19105245" y="5467350"/>
            <a:chExt cx="601981" cy="342901"/>
          </a:xfrm>
        </xdr:grpSpPr>
        <xdr:pic>
          <xdr:nvPicPr>
            <xdr:cNvPr id="52" name="Resim 51">
              <a:extLst>
                <a:ext uri="{FF2B5EF4-FFF2-40B4-BE49-F238E27FC236}">
                  <a16:creationId xmlns:a16="http://schemas.microsoft.com/office/drawing/2014/main" id="{024D2AC8-E7B0-1E60-033A-E0C291DEEDD1}"/>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9533870" y="5467350"/>
              <a:ext cx="173356" cy="333376"/>
            </a:xfrm>
            <a:prstGeom prst="rect">
              <a:avLst/>
            </a:prstGeom>
          </xdr:spPr>
        </xdr:pic>
        <xdr:pic>
          <xdr:nvPicPr>
            <xdr:cNvPr id="53" name="Resim 52">
              <a:extLst>
                <a:ext uri="{FF2B5EF4-FFF2-40B4-BE49-F238E27FC236}">
                  <a16:creationId xmlns:a16="http://schemas.microsoft.com/office/drawing/2014/main" id="{E2B3D29C-C8EF-32DB-F56D-392C3E611161}"/>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9295745" y="5476875"/>
              <a:ext cx="173356" cy="333376"/>
            </a:xfrm>
            <a:prstGeom prst="rect">
              <a:avLst/>
            </a:prstGeom>
          </xdr:spPr>
        </xdr:pic>
        <xdr:pic>
          <xdr:nvPicPr>
            <xdr:cNvPr id="54" name="Resim 53">
              <a:extLst>
                <a:ext uri="{FF2B5EF4-FFF2-40B4-BE49-F238E27FC236}">
                  <a16:creationId xmlns:a16="http://schemas.microsoft.com/office/drawing/2014/main" id="{B5BFCEEB-F724-6331-1064-6C6F6474F8A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9105245" y="5476875"/>
              <a:ext cx="173356" cy="333376"/>
            </a:xfrm>
            <a:prstGeom prst="rect">
              <a:avLst/>
            </a:prstGeom>
          </xdr:spPr>
        </xdr:pic>
      </xdr:grpSp>
      <xdr:pic>
        <xdr:nvPicPr>
          <xdr:cNvPr id="55" name="Resim 54">
            <a:extLst>
              <a:ext uri="{FF2B5EF4-FFF2-40B4-BE49-F238E27FC236}">
                <a16:creationId xmlns:a16="http://schemas.microsoft.com/office/drawing/2014/main" id="{AA9FD2DF-376E-F3FC-EBB0-6B1ED6DA1D76}"/>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0942320" y="7572375"/>
            <a:ext cx="173356" cy="346076"/>
          </a:xfrm>
          <a:prstGeom prst="rect">
            <a:avLst/>
          </a:prstGeom>
        </xdr:spPr>
      </xdr:pic>
    </xdr:grpSp>
    <xdr:clientData/>
  </xdr:twoCellAnchor>
  <xdr:twoCellAnchor editAs="oneCell">
    <xdr:from>
      <xdr:col>5</xdr:col>
      <xdr:colOff>2369820</xdr:colOff>
      <xdr:row>29</xdr:row>
      <xdr:rowOff>15875</xdr:rowOff>
    </xdr:from>
    <xdr:to>
      <xdr:col>5</xdr:col>
      <xdr:colOff>2543176</xdr:colOff>
      <xdr:row>29</xdr:row>
      <xdr:rowOff>361951</xdr:rowOff>
    </xdr:to>
    <xdr:pic>
      <xdr:nvPicPr>
        <xdr:cNvPr id="56" name="Resim 55">
          <a:extLst>
            <a:ext uri="{FF2B5EF4-FFF2-40B4-BE49-F238E27FC236}">
              <a16:creationId xmlns:a16="http://schemas.microsoft.com/office/drawing/2014/main" id="{65A439F2-2B39-78B6-4603-6A0F0F1860A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4831695" y="7778750"/>
          <a:ext cx="173356" cy="346076"/>
        </a:xfrm>
        <a:prstGeom prst="rect">
          <a:avLst/>
        </a:prstGeom>
      </xdr:spPr>
    </xdr:pic>
    <xdr:clientData/>
  </xdr:twoCellAnchor>
  <xdr:twoCellAnchor>
    <xdr:from>
      <xdr:col>6</xdr:col>
      <xdr:colOff>1528445</xdr:colOff>
      <xdr:row>29</xdr:row>
      <xdr:rowOff>41275</xdr:rowOff>
    </xdr:from>
    <xdr:to>
      <xdr:col>6</xdr:col>
      <xdr:colOff>2495551</xdr:colOff>
      <xdr:row>30</xdr:row>
      <xdr:rowOff>1</xdr:rowOff>
    </xdr:to>
    <xdr:grpSp>
      <xdr:nvGrpSpPr>
        <xdr:cNvPr id="75" name="Grup 74">
          <a:extLst>
            <a:ext uri="{FF2B5EF4-FFF2-40B4-BE49-F238E27FC236}">
              <a16:creationId xmlns:a16="http://schemas.microsoft.com/office/drawing/2014/main" id="{AB6B8EE8-4EAE-1E4B-9D32-413CE0B8C27D}"/>
            </a:ext>
          </a:extLst>
        </xdr:cNvPr>
        <xdr:cNvGrpSpPr/>
      </xdr:nvGrpSpPr>
      <xdr:grpSpPr>
        <a:xfrm>
          <a:off x="16605159" y="7851775"/>
          <a:ext cx="967106" cy="353333"/>
          <a:chOff x="16069945" y="7534275"/>
          <a:chExt cx="967106" cy="355601"/>
        </a:xfrm>
      </xdr:grpSpPr>
      <xdr:grpSp>
        <xdr:nvGrpSpPr>
          <xdr:cNvPr id="58" name="Grup 57">
            <a:extLst>
              <a:ext uri="{FF2B5EF4-FFF2-40B4-BE49-F238E27FC236}">
                <a16:creationId xmlns:a16="http://schemas.microsoft.com/office/drawing/2014/main" id="{46FD9803-D083-2638-6EA8-71AB1B3FB1D3}"/>
              </a:ext>
            </a:extLst>
          </xdr:cNvPr>
          <xdr:cNvGrpSpPr/>
        </xdr:nvGrpSpPr>
        <xdr:grpSpPr>
          <a:xfrm>
            <a:off x="16260445" y="7534275"/>
            <a:ext cx="776606" cy="355601"/>
            <a:chOff x="10942320" y="7566025"/>
            <a:chExt cx="776606" cy="355601"/>
          </a:xfrm>
        </xdr:grpSpPr>
        <xdr:grpSp>
          <xdr:nvGrpSpPr>
            <xdr:cNvPr id="59" name="Grup 58">
              <a:extLst>
                <a:ext uri="{FF2B5EF4-FFF2-40B4-BE49-F238E27FC236}">
                  <a16:creationId xmlns:a16="http://schemas.microsoft.com/office/drawing/2014/main" id="{7FADDAE6-F711-B833-0650-B35A369AB167}"/>
                </a:ext>
              </a:extLst>
            </xdr:cNvPr>
            <xdr:cNvGrpSpPr/>
          </xdr:nvGrpSpPr>
          <xdr:grpSpPr>
            <a:xfrm>
              <a:off x="11148695" y="7566025"/>
              <a:ext cx="570231" cy="355601"/>
              <a:chOff x="19105245" y="5467350"/>
              <a:chExt cx="570231" cy="342901"/>
            </a:xfrm>
          </xdr:grpSpPr>
          <xdr:pic>
            <xdr:nvPicPr>
              <xdr:cNvPr id="61" name="Resim 60">
                <a:extLst>
                  <a:ext uri="{FF2B5EF4-FFF2-40B4-BE49-F238E27FC236}">
                    <a16:creationId xmlns:a16="http://schemas.microsoft.com/office/drawing/2014/main" id="{EB65914F-F463-3976-613C-5DA2BD3CC889}"/>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9502120" y="5467350"/>
                <a:ext cx="173356" cy="333376"/>
              </a:xfrm>
              <a:prstGeom prst="rect">
                <a:avLst/>
              </a:prstGeom>
            </xdr:spPr>
          </xdr:pic>
          <xdr:pic>
            <xdr:nvPicPr>
              <xdr:cNvPr id="62" name="Resim 61">
                <a:extLst>
                  <a:ext uri="{FF2B5EF4-FFF2-40B4-BE49-F238E27FC236}">
                    <a16:creationId xmlns:a16="http://schemas.microsoft.com/office/drawing/2014/main" id="{EE58CA7D-799C-CE1E-481A-1977E1F805C5}"/>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9295745" y="5476875"/>
                <a:ext cx="173356" cy="333376"/>
              </a:xfrm>
              <a:prstGeom prst="rect">
                <a:avLst/>
              </a:prstGeom>
            </xdr:spPr>
          </xdr:pic>
          <xdr:pic>
            <xdr:nvPicPr>
              <xdr:cNvPr id="63" name="Resim 62">
                <a:extLst>
                  <a:ext uri="{FF2B5EF4-FFF2-40B4-BE49-F238E27FC236}">
                    <a16:creationId xmlns:a16="http://schemas.microsoft.com/office/drawing/2014/main" id="{A9CD7413-AA18-F874-A77F-F1541475FAC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9105245" y="5476875"/>
                <a:ext cx="173356" cy="333376"/>
              </a:xfrm>
              <a:prstGeom prst="rect">
                <a:avLst/>
              </a:prstGeom>
            </xdr:spPr>
          </xdr:pic>
        </xdr:grpSp>
        <xdr:pic>
          <xdr:nvPicPr>
            <xdr:cNvPr id="60" name="Resim 59">
              <a:extLst>
                <a:ext uri="{FF2B5EF4-FFF2-40B4-BE49-F238E27FC236}">
                  <a16:creationId xmlns:a16="http://schemas.microsoft.com/office/drawing/2014/main" id="{441449ED-F808-24E8-18E5-FF57A535A261}"/>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0942320" y="7572375"/>
              <a:ext cx="173356" cy="346076"/>
            </a:xfrm>
            <a:prstGeom prst="rect">
              <a:avLst/>
            </a:prstGeom>
          </xdr:spPr>
        </xdr:pic>
      </xdr:grpSp>
      <xdr:pic>
        <xdr:nvPicPr>
          <xdr:cNvPr id="64" name="Resim 63">
            <a:extLst>
              <a:ext uri="{FF2B5EF4-FFF2-40B4-BE49-F238E27FC236}">
                <a16:creationId xmlns:a16="http://schemas.microsoft.com/office/drawing/2014/main" id="{15F88722-16EC-2C9C-CFDF-E5F04A4FF4F6}"/>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6069945" y="7540625"/>
            <a:ext cx="173356" cy="346076"/>
          </a:xfrm>
          <a:prstGeom prst="rect">
            <a:avLst/>
          </a:prstGeom>
        </xdr:spPr>
      </xdr:pic>
    </xdr:grpSp>
    <xdr:clientData/>
  </xdr:twoCellAnchor>
  <xdr:twoCellAnchor editAs="oneCell">
    <xdr:from>
      <xdr:col>7</xdr:col>
      <xdr:colOff>1766570</xdr:colOff>
      <xdr:row>29</xdr:row>
      <xdr:rowOff>47625</xdr:rowOff>
    </xdr:from>
    <xdr:to>
      <xdr:col>7</xdr:col>
      <xdr:colOff>1939926</xdr:colOff>
      <xdr:row>29</xdr:row>
      <xdr:rowOff>393701</xdr:rowOff>
    </xdr:to>
    <xdr:pic>
      <xdr:nvPicPr>
        <xdr:cNvPr id="65" name="Resim 64">
          <a:extLst>
            <a:ext uri="{FF2B5EF4-FFF2-40B4-BE49-F238E27FC236}">
              <a16:creationId xmlns:a16="http://schemas.microsoft.com/office/drawing/2014/main" id="{7B4210B4-5C48-ADAA-42B3-CC64075579DD}"/>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9467195" y="7810500"/>
          <a:ext cx="173356" cy="346076"/>
        </a:xfrm>
        <a:prstGeom prst="rect">
          <a:avLst/>
        </a:prstGeom>
      </xdr:spPr>
    </xdr:pic>
    <xdr:clientData/>
  </xdr:twoCellAnchor>
  <xdr:twoCellAnchor editAs="oneCell">
    <xdr:from>
      <xdr:col>10</xdr:col>
      <xdr:colOff>2966720</xdr:colOff>
      <xdr:row>29</xdr:row>
      <xdr:rowOff>22225</xdr:rowOff>
    </xdr:from>
    <xdr:to>
      <xdr:col>10</xdr:col>
      <xdr:colOff>3149982</xdr:colOff>
      <xdr:row>29</xdr:row>
      <xdr:rowOff>387351</xdr:rowOff>
    </xdr:to>
    <xdr:pic>
      <xdr:nvPicPr>
        <xdr:cNvPr id="66" name="Resim 65">
          <a:extLst>
            <a:ext uri="{FF2B5EF4-FFF2-40B4-BE49-F238E27FC236}">
              <a16:creationId xmlns:a16="http://schemas.microsoft.com/office/drawing/2014/main" id="{9B1E3090-22D1-83E7-05FC-455D5B6165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191970" y="7785100"/>
          <a:ext cx="183262" cy="365126"/>
        </a:xfrm>
        <a:prstGeom prst="rect">
          <a:avLst/>
        </a:prstGeom>
      </xdr:spPr>
    </xdr:pic>
    <xdr:clientData/>
  </xdr:twoCellAnchor>
  <xdr:twoCellAnchor editAs="oneCell">
    <xdr:from>
      <xdr:col>1</xdr:col>
      <xdr:colOff>79376</xdr:colOff>
      <xdr:row>22</xdr:row>
      <xdr:rowOff>142876</xdr:rowOff>
    </xdr:from>
    <xdr:to>
      <xdr:col>1</xdr:col>
      <xdr:colOff>1190626</xdr:colOff>
      <xdr:row>28</xdr:row>
      <xdr:rowOff>47626</xdr:rowOff>
    </xdr:to>
    <xdr:pic>
      <xdr:nvPicPr>
        <xdr:cNvPr id="67" name="Resim 66">
          <a:extLst>
            <a:ext uri="{FF2B5EF4-FFF2-40B4-BE49-F238E27FC236}">
              <a16:creationId xmlns:a16="http://schemas.microsoft.com/office/drawing/2014/main" id="{8DA8D284-8CA2-CCFE-964F-AD8AA9C0E048}"/>
            </a:ext>
          </a:extLst>
        </xdr:cNvPr>
        <xdr:cNvPicPr>
          <a:picLocks noChangeAspect="1"/>
        </xdr:cNvPicPr>
      </xdr:nvPicPr>
      <xdr:blipFill rotWithShape="1">
        <a:blip xmlns:r="http://schemas.openxmlformats.org/officeDocument/2006/relationships" r:embed="rId9">
          <a:extLst>
            <a:ext uri="{28A0092B-C50C-407E-A947-70E740481C1C}">
              <a14:useLocalDpi xmlns:a14="http://schemas.microsoft.com/office/drawing/2010/main" val="0"/>
            </a:ext>
          </a:extLst>
        </a:blip>
        <a:srcRect l="9038" t="50772" r="84666" b="36311"/>
        <a:stretch>
          <a:fillRect/>
        </a:stretch>
      </xdr:blipFill>
      <xdr:spPr>
        <a:xfrm>
          <a:off x="2270126" y="6461126"/>
          <a:ext cx="1111250" cy="1143000"/>
        </a:xfrm>
        <a:prstGeom prst="rect">
          <a:avLst/>
        </a:prstGeom>
      </xdr:spPr>
    </xdr:pic>
    <xdr:clientData/>
  </xdr:twoCellAnchor>
  <xdr:twoCellAnchor editAs="oneCell">
    <xdr:from>
      <xdr:col>11</xdr:col>
      <xdr:colOff>1143001</xdr:colOff>
      <xdr:row>21</xdr:row>
      <xdr:rowOff>111125</xdr:rowOff>
    </xdr:from>
    <xdr:to>
      <xdr:col>11</xdr:col>
      <xdr:colOff>2476501</xdr:colOff>
      <xdr:row>28</xdr:row>
      <xdr:rowOff>174625</xdr:rowOff>
    </xdr:to>
    <xdr:pic>
      <xdr:nvPicPr>
        <xdr:cNvPr id="68" name="Resim 67">
          <a:extLst>
            <a:ext uri="{FF2B5EF4-FFF2-40B4-BE49-F238E27FC236}">
              <a16:creationId xmlns:a16="http://schemas.microsoft.com/office/drawing/2014/main" id="{EFD7BF0E-EF31-0238-53B1-2107CE4788A5}"/>
            </a:ext>
          </a:extLst>
        </xdr:cNvPr>
        <xdr:cNvPicPr>
          <a:picLocks noChangeAspect="1"/>
        </xdr:cNvPicPr>
      </xdr:nvPicPr>
      <xdr:blipFill rotWithShape="1">
        <a:blip xmlns:r="http://schemas.openxmlformats.org/officeDocument/2006/relationships" r:embed="rId9">
          <a:extLst>
            <a:ext uri="{28A0092B-C50C-407E-A947-70E740481C1C}">
              <a14:useLocalDpi xmlns:a14="http://schemas.microsoft.com/office/drawing/2010/main" val="0"/>
            </a:ext>
          </a:extLst>
        </a:blip>
        <a:srcRect l="67884" t="48260" r="25219" b="34697"/>
        <a:stretch>
          <a:fillRect/>
        </a:stretch>
      </xdr:blipFill>
      <xdr:spPr>
        <a:xfrm>
          <a:off x="28686126" y="6223000"/>
          <a:ext cx="1333500" cy="1508125"/>
        </a:xfrm>
        <a:prstGeom prst="rect">
          <a:avLst/>
        </a:prstGeom>
      </xdr:spPr>
    </xdr:pic>
    <xdr:clientData/>
  </xdr:twoCellAnchor>
  <xdr:twoCellAnchor editAs="oneCell">
    <xdr:from>
      <xdr:col>14</xdr:col>
      <xdr:colOff>619124</xdr:colOff>
      <xdr:row>21</xdr:row>
      <xdr:rowOff>0</xdr:rowOff>
    </xdr:from>
    <xdr:to>
      <xdr:col>15</xdr:col>
      <xdr:colOff>730250</xdr:colOff>
      <xdr:row>28</xdr:row>
      <xdr:rowOff>63500</xdr:rowOff>
    </xdr:to>
    <xdr:pic>
      <xdr:nvPicPr>
        <xdr:cNvPr id="69" name="Resim 68">
          <a:extLst>
            <a:ext uri="{FF2B5EF4-FFF2-40B4-BE49-F238E27FC236}">
              <a16:creationId xmlns:a16="http://schemas.microsoft.com/office/drawing/2014/main" id="{F2491410-6F93-6976-6091-40C08D96D499}"/>
            </a:ext>
          </a:extLst>
        </xdr:cNvPr>
        <xdr:cNvPicPr>
          <a:picLocks noChangeAspect="1"/>
        </xdr:cNvPicPr>
      </xdr:nvPicPr>
      <xdr:blipFill rotWithShape="1">
        <a:blip xmlns:r="http://schemas.openxmlformats.org/officeDocument/2006/relationships" r:embed="rId9">
          <a:extLst>
            <a:ext uri="{28A0092B-C50C-407E-A947-70E740481C1C}">
              <a14:useLocalDpi xmlns:a14="http://schemas.microsoft.com/office/drawing/2010/main" val="0"/>
            </a:ext>
          </a:extLst>
        </a:blip>
        <a:srcRect l="76472" t="48260" r="1674" b="34697"/>
        <a:stretch>
          <a:fillRect/>
        </a:stretch>
      </xdr:blipFill>
      <xdr:spPr>
        <a:xfrm>
          <a:off x="38115874" y="6111875"/>
          <a:ext cx="3524251" cy="1508125"/>
        </a:xfrm>
        <a:prstGeom prst="rect">
          <a:avLst/>
        </a:prstGeom>
      </xdr:spPr>
    </xdr:pic>
    <xdr:clientData/>
  </xdr:twoCellAnchor>
  <xdr:twoCellAnchor editAs="oneCell">
    <xdr:from>
      <xdr:col>9</xdr:col>
      <xdr:colOff>444500</xdr:colOff>
      <xdr:row>21</xdr:row>
      <xdr:rowOff>0</xdr:rowOff>
    </xdr:from>
    <xdr:to>
      <xdr:col>9</xdr:col>
      <xdr:colOff>1793875</xdr:colOff>
      <xdr:row>28</xdr:row>
      <xdr:rowOff>63500</xdr:rowOff>
    </xdr:to>
    <xdr:pic>
      <xdr:nvPicPr>
        <xdr:cNvPr id="70" name="Resim 69">
          <a:extLst>
            <a:ext uri="{FF2B5EF4-FFF2-40B4-BE49-F238E27FC236}">
              <a16:creationId xmlns:a16="http://schemas.microsoft.com/office/drawing/2014/main" id="{B2FA1C01-ED01-782C-6E70-1B0419271538}"/>
            </a:ext>
          </a:extLst>
        </xdr:cNvPr>
        <xdr:cNvPicPr>
          <a:picLocks noChangeAspect="1"/>
        </xdr:cNvPicPr>
      </xdr:nvPicPr>
      <xdr:blipFill rotWithShape="1">
        <a:blip xmlns:r="http://schemas.openxmlformats.org/officeDocument/2006/relationships" r:embed="rId9">
          <a:extLst>
            <a:ext uri="{28A0092B-C50C-407E-A947-70E740481C1C}">
              <a14:useLocalDpi xmlns:a14="http://schemas.microsoft.com/office/drawing/2010/main" val="0"/>
            </a:ext>
          </a:extLst>
        </a:blip>
        <a:srcRect l="54913" t="48260" r="38109" b="34697"/>
        <a:stretch>
          <a:fillRect/>
        </a:stretch>
      </xdr:blipFill>
      <xdr:spPr>
        <a:xfrm>
          <a:off x="22447250" y="6111875"/>
          <a:ext cx="1349375" cy="1508125"/>
        </a:xfrm>
        <a:prstGeom prst="rect">
          <a:avLst/>
        </a:prstGeom>
      </xdr:spPr>
    </xdr:pic>
    <xdr:clientData/>
  </xdr:twoCellAnchor>
  <xdr:twoCellAnchor editAs="oneCell">
    <xdr:from>
      <xdr:col>10</xdr:col>
      <xdr:colOff>1206500</xdr:colOff>
      <xdr:row>21</xdr:row>
      <xdr:rowOff>0</xdr:rowOff>
    </xdr:from>
    <xdr:to>
      <xdr:col>10</xdr:col>
      <xdr:colOff>2667000</xdr:colOff>
      <xdr:row>28</xdr:row>
      <xdr:rowOff>63500</xdr:rowOff>
    </xdr:to>
    <xdr:pic>
      <xdr:nvPicPr>
        <xdr:cNvPr id="71" name="Resim 70">
          <a:extLst>
            <a:ext uri="{FF2B5EF4-FFF2-40B4-BE49-F238E27FC236}">
              <a16:creationId xmlns:a16="http://schemas.microsoft.com/office/drawing/2014/main" id="{C4EF4805-9D94-2DDC-2497-67A066D14A37}"/>
            </a:ext>
          </a:extLst>
        </xdr:cNvPr>
        <xdr:cNvPicPr>
          <a:picLocks noChangeAspect="1"/>
        </xdr:cNvPicPr>
      </xdr:nvPicPr>
      <xdr:blipFill rotWithShape="1">
        <a:blip xmlns:r="http://schemas.openxmlformats.org/officeDocument/2006/relationships" r:embed="rId9">
          <a:extLst>
            <a:ext uri="{28A0092B-C50C-407E-A947-70E740481C1C}">
              <a14:useLocalDpi xmlns:a14="http://schemas.microsoft.com/office/drawing/2010/main" val="0"/>
            </a:ext>
          </a:extLst>
        </a:blip>
        <a:srcRect l="61235" t="48260" r="31212" b="34697"/>
        <a:stretch>
          <a:fillRect/>
        </a:stretch>
      </xdr:blipFill>
      <xdr:spPr>
        <a:xfrm>
          <a:off x="25431750" y="6111875"/>
          <a:ext cx="1460500" cy="1508125"/>
        </a:xfrm>
        <a:prstGeom prst="rect">
          <a:avLst/>
        </a:prstGeom>
      </xdr:spPr>
    </xdr:pic>
    <xdr:clientData/>
  </xdr:twoCellAnchor>
  <xdr:twoCellAnchor editAs="oneCell">
    <xdr:from>
      <xdr:col>6</xdr:col>
      <xdr:colOff>2222500</xdr:colOff>
      <xdr:row>21</xdr:row>
      <xdr:rowOff>190499</xdr:rowOff>
    </xdr:from>
    <xdr:to>
      <xdr:col>7</xdr:col>
      <xdr:colOff>730250</xdr:colOff>
      <xdr:row>27</xdr:row>
      <xdr:rowOff>111124</xdr:rowOff>
    </xdr:to>
    <xdr:pic>
      <xdr:nvPicPr>
        <xdr:cNvPr id="72" name="Resim 71">
          <a:extLst>
            <a:ext uri="{FF2B5EF4-FFF2-40B4-BE49-F238E27FC236}">
              <a16:creationId xmlns:a16="http://schemas.microsoft.com/office/drawing/2014/main" id="{A5DFC450-724E-6596-465D-F807EEC3F72D}"/>
            </a:ext>
          </a:extLst>
        </xdr:cNvPr>
        <xdr:cNvPicPr>
          <a:picLocks noChangeAspect="1"/>
        </xdr:cNvPicPr>
      </xdr:nvPicPr>
      <xdr:blipFill rotWithShape="1">
        <a:blip xmlns:r="http://schemas.openxmlformats.org/officeDocument/2006/relationships" r:embed="rId9">
          <a:extLst>
            <a:ext uri="{28A0092B-C50C-407E-A947-70E740481C1C}">
              <a14:useLocalDpi xmlns:a14="http://schemas.microsoft.com/office/drawing/2010/main" val="0"/>
            </a:ext>
          </a:extLst>
        </a:blip>
        <a:srcRect l="25858" t="50732" r="68025" b="36899"/>
        <a:stretch>
          <a:fillRect/>
        </a:stretch>
      </xdr:blipFill>
      <xdr:spPr>
        <a:xfrm>
          <a:off x="17287875" y="6302374"/>
          <a:ext cx="1143000" cy="1158875"/>
        </a:xfrm>
        <a:prstGeom prst="rect">
          <a:avLst/>
        </a:prstGeom>
      </xdr:spPr>
    </xdr:pic>
    <xdr:clientData/>
  </xdr:twoCellAnchor>
  <xdr:twoCellAnchor editAs="oneCell">
    <xdr:from>
      <xdr:col>4</xdr:col>
      <xdr:colOff>2333624</xdr:colOff>
      <xdr:row>21</xdr:row>
      <xdr:rowOff>190500</xdr:rowOff>
    </xdr:from>
    <xdr:to>
      <xdr:col>5</xdr:col>
      <xdr:colOff>412750</xdr:colOff>
      <xdr:row>27</xdr:row>
      <xdr:rowOff>63500</xdr:rowOff>
    </xdr:to>
    <xdr:pic>
      <xdr:nvPicPr>
        <xdr:cNvPr id="73" name="Resim 72">
          <a:extLst>
            <a:ext uri="{FF2B5EF4-FFF2-40B4-BE49-F238E27FC236}">
              <a16:creationId xmlns:a16="http://schemas.microsoft.com/office/drawing/2014/main" id="{CB9F7BE7-538A-664D-B606-299547581F66}"/>
            </a:ext>
          </a:extLst>
        </xdr:cNvPr>
        <xdr:cNvPicPr>
          <a:picLocks noChangeAspect="1"/>
        </xdr:cNvPicPr>
      </xdr:nvPicPr>
      <xdr:blipFill rotWithShape="1">
        <a:blip xmlns:r="http://schemas.openxmlformats.org/officeDocument/2006/relationships" r:embed="rId9">
          <a:extLst>
            <a:ext uri="{28A0092B-C50C-407E-A947-70E740481C1C}">
              <a14:useLocalDpi xmlns:a14="http://schemas.microsoft.com/office/drawing/2010/main" val="0"/>
            </a:ext>
          </a:extLst>
        </a:blip>
        <a:srcRect l="20912" t="50592" r="74231" b="36850"/>
        <a:stretch>
          <a:fillRect/>
        </a:stretch>
      </xdr:blipFill>
      <xdr:spPr>
        <a:xfrm>
          <a:off x="12017374" y="6302375"/>
          <a:ext cx="857251" cy="1111250"/>
        </a:xfrm>
        <a:prstGeom prst="rect">
          <a:avLst/>
        </a:prstGeom>
      </xdr:spPr>
    </xdr:pic>
    <xdr:clientData/>
  </xdr:twoCellAnchor>
  <xdr:twoCellAnchor editAs="oneCell">
    <xdr:from>
      <xdr:col>3</xdr:col>
      <xdr:colOff>15875</xdr:colOff>
      <xdr:row>22</xdr:row>
      <xdr:rowOff>158750</xdr:rowOff>
    </xdr:from>
    <xdr:to>
      <xdr:col>3</xdr:col>
      <xdr:colOff>1047750</xdr:colOff>
      <xdr:row>27</xdr:row>
      <xdr:rowOff>190500</xdr:rowOff>
    </xdr:to>
    <xdr:pic>
      <xdr:nvPicPr>
        <xdr:cNvPr id="74" name="Resim 73">
          <a:extLst>
            <a:ext uri="{FF2B5EF4-FFF2-40B4-BE49-F238E27FC236}">
              <a16:creationId xmlns:a16="http://schemas.microsoft.com/office/drawing/2014/main" id="{000C1828-9591-A601-49E3-F4C3F4FAF046}"/>
            </a:ext>
          </a:extLst>
        </xdr:cNvPr>
        <xdr:cNvPicPr>
          <a:picLocks noChangeAspect="1"/>
        </xdr:cNvPicPr>
      </xdr:nvPicPr>
      <xdr:blipFill rotWithShape="1">
        <a:blip xmlns:r="http://schemas.openxmlformats.org/officeDocument/2006/relationships" r:embed="rId9">
          <a:extLst>
            <a:ext uri="{28A0092B-C50C-407E-A947-70E740481C1C}">
              <a14:useLocalDpi xmlns:a14="http://schemas.microsoft.com/office/drawing/2010/main" val="0"/>
            </a:ext>
          </a:extLst>
        </a:blip>
        <a:srcRect l="14795" t="51131" r="79358" b="36849"/>
        <a:stretch>
          <a:fillRect/>
        </a:stretch>
      </xdr:blipFill>
      <xdr:spPr>
        <a:xfrm>
          <a:off x="7127875" y="6477000"/>
          <a:ext cx="1031875" cy="1063625"/>
        </a:xfrm>
        <a:prstGeom prst="rect">
          <a:avLst/>
        </a:prstGeom>
      </xdr:spPr>
    </xdr:pic>
    <xdr:clientData/>
  </xdr:twoCellAnchor>
  <xdr:twoCellAnchor editAs="oneCell">
    <xdr:from>
      <xdr:col>13</xdr:col>
      <xdr:colOff>1170213</xdr:colOff>
      <xdr:row>21</xdr:row>
      <xdr:rowOff>176893</xdr:rowOff>
    </xdr:from>
    <xdr:to>
      <xdr:col>13</xdr:col>
      <xdr:colOff>2553153</xdr:colOff>
      <xdr:row>28</xdr:row>
      <xdr:rowOff>68036</xdr:rowOff>
    </xdr:to>
    <xdr:pic>
      <xdr:nvPicPr>
        <xdr:cNvPr id="78" name="Resim 77">
          <a:extLst>
            <a:ext uri="{FF2B5EF4-FFF2-40B4-BE49-F238E27FC236}">
              <a16:creationId xmlns:a16="http://schemas.microsoft.com/office/drawing/2014/main" id="{8AB57DE4-5536-9CBB-B698-A932ACA63623}"/>
            </a:ext>
          </a:extLst>
        </xdr:cNvPr>
        <xdr:cNvPicPr>
          <a:picLocks noChangeAspect="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l="3721" t="23253" r="66046" b="22313"/>
        <a:stretch>
          <a:fillRect/>
        </a:stretch>
      </xdr:blipFill>
      <xdr:spPr>
        <a:xfrm>
          <a:off x="35392177" y="6354536"/>
          <a:ext cx="1382940" cy="1319893"/>
        </a:xfrm>
        <a:prstGeom prst="rect">
          <a:avLst/>
        </a:prstGeom>
      </xdr:spPr>
    </xdr:pic>
    <xdr:clientData/>
  </xdr:twoCellAnchor>
  <xdr:twoCellAnchor editAs="oneCell">
    <xdr:from>
      <xdr:col>15</xdr:col>
      <xdr:colOff>952288</xdr:colOff>
      <xdr:row>21</xdr:row>
      <xdr:rowOff>108857</xdr:rowOff>
    </xdr:from>
    <xdr:to>
      <xdr:col>15</xdr:col>
      <xdr:colOff>2354034</xdr:colOff>
      <xdr:row>28</xdr:row>
      <xdr:rowOff>0</xdr:rowOff>
    </xdr:to>
    <xdr:pic>
      <xdr:nvPicPr>
        <xdr:cNvPr id="80" name="Resim 79">
          <a:extLst>
            <a:ext uri="{FF2B5EF4-FFF2-40B4-BE49-F238E27FC236}">
              <a16:creationId xmlns:a16="http://schemas.microsoft.com/office/drawing/2014/main" id="{D9F3C14E-F519-D364-1471-E4E1F3C1248A}"/>
            </a:ext>
          </a:extLst>
        </xdr:cNvPr>
        <xdr:cNvPicPr>
          <a:picLocks noChangeAspect="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l="34651" t="23253" r="33489" b="20152"/>
        <a:stretch>
          <a:fillRect/>
        </a:stretch>
      </xdr:blipFill>
      <xdr:spPr>
        <a:xfrm>
          <a:off x="41882574" y="6286500"/>
          <a:ext cx="1401746" cy="1319893"/>
        </a:xfrm>
        <a:prstGeom prst="rect">
          <a:avLst/>
        </a:prstGeom>
      </xdr:spPr>
    </xdr:pic>
    <xdr:clientData/>
  </xdr:twoCellAnchor>
  <xdr:twoCellAnchor editAs="oneCell">
    <xdr:from>
      <xdr:col>12</xdr:col>
      <xdr:colOff>1646464</xdr:colOff>
      <xdr:row>22</xdr:row>
      <xdr:rowOff>81644</xdr:rowOff>
    </xdr:from>
    <xdr:to>
      <xdr:col>12</xdr:col>
      <xdr:colOff>2843893</xdr:colOff>
      <xdr:row>28</xdr:row>
      <xdr:rowOff>26797</xdr:rowOff>
    </xdr:to>
    <xdr:pic>
      <xdr:nvPicPr>
        <xdr:cNvPr id="81" name="Resim 80">
          <a:extLst>
            <a:ext uri="{FF2B5EF4-FFF2-40B4-BE49-F238E27FC236}">
              <a16:creationId xmlns:a16="http://schemas.microsoft.com/office/drawing/2014/main" id="{06F676DF-DCB4-0E94-9581-20D109F851CD}"/>
            </a:ext>
          </a:extLst>
        </xdr:cNvPr>
        <xdr:cNvPicPr>
          <a:picLocks noChangeAspect="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l="66745" t="23253" r="3023" b="21029"/>
        <a:stretch>
          <a:fillRect/>
        </a:stretch>
      </xdr:blipFill>
      <xdr:spPr>
        <a:xfrm>
          <a:off x="32548285" y="6463394"/>
          <a:ext cx="1197429" cy="1169796"/>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3CAAD-08AA-44BB-8469-CADBBE5CB862}">
  <sheetPr>
    <pageSetUpPr fitToPage="1"/>
  </sheetPr>
  <dimension ref="A1:Q93"/>
  <sheetViews>
    <sheetView showGridLines="0" tabSelected="1" topLeftCell="A44" zoomScale="70" zoomScaleNormal="70" workbookViewId="0">
      <selection activeCell="F50" sqref="F50"/>
    </sheetView>
  </sheetViews>
  <sheetFormatPr defaultRowHeight="15" x14ac:dyDescent="0.25"/>
  <cols>
    <col min="1" max="1" width="32.85546875" customWidth="1"/>
    <col min="2" max="2" width="34" customWidth="1"/>
    <col min="3" max="3" width="39.7109375" customWidth="1"/>
    <col min="4" max="4" width="38.5703125" customWidth="1"/>
    <col min="5" max="5" width="41.5703125" customWidth="1"/>
    <col min="6" max="6" width="39.140625" customWidth="1"/>
    <col min="7" max="7" width="39.42578125" customWidth="1"/>
    <col min="8" max="8" width="31.140625" customWidth="1"/>
    <col min="9" max="9" width="33.28515625" customWidth="1"/>
    <col min="10" max="10" width="33.42578125" customWidth="1"/>
    <col min="11" max="11" width="49.85546875" customWidth="1"/>
    <col min="12" max="12" width="50.28515625" customWidth="1"/>
    <col min="13" max="13" width="49.85546875" customWidth="1"/>
    <col min="14" max="14" width="49.28515625" customWidth="1"/>
    <col min="15" max="15" width="51.140625" customWidth="1"/>
    <col min="16" max="16" width="36.28515625" bestFit="1" customWidth="1"/>
  </cols>
  <sheetData>
    <row r="1" spans="1:11" ht="27" thickBot="1" x14ac:dyDescent="0.45">
      <c r="A1" s="1" t="s">
        <v>0</v>
      </c>
    </row>
    <row r="2" spans="1:11" ht="26.25" x14ac:dyDescent="0.4">
      <c r="A2" s="1"/>
      <c r="E2" s="2"/>
      <c r="F2" s="3" t="s">
        <v>1</v>
      </c>
      <c r="G2" s="3" t="s">
        <v>2</v>
      </c>
      <c r="H2" s="4" t="s">
        <v>260</v>
      </c>
      <c r="I2" s="4" t="s">
        <v>141</v>
      </c>
      <c r="J2" s="4" t="s">
        <v>142</v>
      </c>
      <c r="K2" s="4" t="s">
        <v>143</v>
      </c>
    </row>
    <row r="3" spans="1:11" ht="21" x14ac:dyDescent="0.35">
      <c r="A3" s="5" t="s">
        <v>3</v>
      </c>
      <c r="B3" s="6" t="s">
        <v>4</v>
      </c>
      <c r="E3" s="7" t="s">
        <v>5</v>
      </c>
      <c r="F3" s="8" t="s">
        <v>15</v>
      </c>
      <c r="G3" s="9">
        <f>B29</f>
        <v>4.3522785458269327E-2</v>
      </c>
      <c r="H3" s="10">
        <f>B38</f>
        <v>5100000000</v>
      </c>
      <c r="I3" s="41">
        <f>B39</f>
        <v>0.05</v>
      </c>
      <c r="J3" s="43">
        <v>1700000</v>
      </c>
      <c r="K3" s="42">
        <f>B37</f>
        <v>3000</v>
      </c>
    </row>
    <row r="4" spans="1:11" ht="21" x14ac:dyDescent="0.35">
      <c r="A4" s="5" t="s">
        <v>5</v>
      </c>
      <c r="B4" s="11">
        <f>SUM(B38:M38)</f>
        <v>100400000000</v>
      </c>
      <c r="E4" s="7" t="s">
        <v>5</v>
      </c>
      <c r="F4" s="8" t="s">
        <v>153</v>
      </c>
      <c r="G4" s="9">
        <f>C29</f>
        <v>0.15830346475507767</v>
      </c>
      <c r="H4" s="10">
        <f>C38</f>
        <v>18550000000</v>
      </c>
      <c r="I4" s="51" t="str">
        <f>C39</f>
        <v>%2,0</v>
      </c>
      <c r="J4" s="43">
        <v>5300000</v>
      </c>
      <c r="K4" s="42">
        <f>C37</f>
        <v>3500</v>
      </c>
    </row>
    <row r="5" spans="1:11" ht="21" x14ac:dyDescent="0.35">
      <c r="A5" s="5" t="s">
        <v>6</v>
      </c>
      <c r="B5" s="11">
        <f>SUM(N38:P38)</f>
        <v>16780000000</v>
      </c>
      <c r="E5" s="7" t="s">
        <v>5</v>
      </c>
      <c r="F5" s="8" t="s">
        <v>154</v>
      </c>
      <c r="G5" s="9">
        <f>D29</f>
        <v>1.1947431302270013E-2</v>
      </c>
      <c r="H5" s="10">
        <f>D38</f>
        <v>1400000000</v>
      </c>
      <c r="I5" s="51" t="str">
        <f>D39</f>
        <v>%4,0</v>
      </c>
      <c r="J5" s="43">
        <v>350000</v>
      </c>
      <c r="K5" s="42">
        <f>D37</f>
        <v>4000</v>
      </c>
    </row>
    <row r="6" spans="1:11" ht="21" x14ac:dyDescent="0.35">
      <c r="A6" s="5" t="s">
        <v>7</v>
      </c>
      <c r="B6" s="12">
        <f>SUM(B4:B5)</f>
        <v>117180000000</v>
      </c>
      <c r="E6" s="7" t="s">
        <v>5</v>
      </c>
      <c r="F6" s="8" t="s">
        <v>155</v>
      </c>
      <c r="G6" s="9">
        <f>E29</f>
        <v>0.2048131080389145</v>
      </c>
      <c r="H6" s="10">
        <f>E38</f>
        <v>24000000000</v>
      </c>
      <c r="I6" s="51" t="str">
        <f>E39</f>
        <v>%2,5</v>
      </c>
      <c r="J6" s="43">
        <v>4800000</v>
      </c>
      <c r="K6" s="42">
        <f>E37</f>
        <v>5000</v>
      </c>
    </row>
    <row r="7" spans="1:11" ht="26.25" x14ac:dyDescent="0.4">
      <c r="A7" s="1"/>
      <c r="E7" s="7" t="s">
        <v>5</v>
      </c>
      <c r="F7" s="8" t="s">
        <v>156</v>
      </c>
      <c r="G7" s="9">
        <f>F29</f>
        <v>1.8433179723502304E-2</v>
      </c>
      <c r="H7" s="10">
        <f>F38</f>
        <v>2160000000</v>
      </c>
      <c r="I7" s="51" t="str">
        <f>F39</f>
        <v>%5,0</v>
      </c>
      <c r="J7" s="43">
        <v>360000</v>
      </c>
      <c r="K7" s="42">
        <f>F37</f>
        <v>6000</v>
      </c>
    </row>
    <row r="8" spans="1:11" ht="26.25" x14ac:dyDescent="0.4">
      <c r="A8" s="1"/>
      <c r="E8" s="7" t="s">
        <v>5</v>
      </c>
      <c r="F8" s="8" t="s">
        <v>157</v>
      </c>
      <c r="G8" s="9">
        <f>G29</f>
        <v>0.24065540194572452</v>
      </c>
      <c r="H8" s="10">
        <f>G38</f>
        <v>28200000000</v>
      </c>
      <c r="I8" s="51" t="str">
        <f>G39</f>
        <v>%3,0</v>
      </c>
      <c r="J8" s="43">
        <v>4700000</v>
      </c>
      <c r="K8" s="42">
        <f>G37</f>
        <v>6000</v>
      </c>
    </row>
    <row r="9" spans="1:11" ht="26.25" x14ac:dyDescent="0.4">
      <c r="A9" s="1"/>
      <c r="E9" s="7" t="s">
        <v>5</v>
      </c>
      <c r="F9" s="8" t="s">
        <v>158</v>
      </c>
      <c r="G9" s="9">
        <f>H29</f>
        <v>3.5842293906810034E-2</v>
      </c>
      <c r="H9" s="10">
        <f>H38</f>
        <v>4200000000</v>
      </c>
      <c r="I9" s="51" t="str">
        <f>H39</f>
        <v>%7,0</v>
      </c>
      <c r="J9" s="43">
        <v>610000</v>
      </c>
      <c r="K9" s="42">
        <f>H37</f>
        <v>7000</v>
      </c>
    </row>
    <row r="10" spans="1:11" ht="26.25" x14ac:dyDescent="0.4">
      <c r="A10" s="1"/>
      <c r="E10" s="7" t="s">
        <v>5</v>
      </c>
      <c r="F10" s="8" t="s">
        <v>16</v>
      </c>
      <c r="G10" s="9">
        <f>I29</f>
        <v>0.11094043352107869</v>
      </c>
      <c r="H10" s="10">
        <f>I38</f>
        <v>13000000000</v>
      </c>
      <c r="I10" s="51">
        <f>I39</f>
        <v>1.7999999999999999E-2</v>
      </c>
      <c r="J10" s="43">
        <v>6500000</v>
      </c>
      <c r="K10" s="42">
        <f>I37</f>
        <v>2000</v>
      </c>
    </row>
    <row r="11" spans="1:11" ht="26.25" x14ac:dyDescent="0.4">
      <c r="A11" s="1"/>
      <c r="E11" s="7" t="s">
        <v>5</v>
      </c>
      <c r="F11" s="8" t="s">
        <v>242</v>
      </c>
      <c r="G11" s="9">
        <f>J29</f>
        <v>8.1925243215565796E-3</v>
      </c>
      <c r="H11" s="10">
        <f>J38</f>
        <v>960000000</v>
      </c>
      <c r="I11" s="41">
        <f>J39</f>
        <v>2.5000000000000001E-2</v>
      </c>
      <c r="J11" s="43">
        <v>80000</v>
      </c>
      <c r="K11" s="42">
        <f>J37</f>
        <v>12000</v>
      </c>
    </row>
    <row r="12" spans="1:11" ht="26.25" x14ac:dyDescent="0.4">
      <c r="A12" s="1"/>
      <c r="E12" s="7" t="s">
        <v>5</v>
      </c>
      <c r="F12" s="8" t="s">
        <v>8</v>
      </c>
      <c r="G12" s="9">
        <f>K29</f>
        <v>1.4934289127837515E-2</v>
      </c>
      <c r="H12" s="10">
        <f>K38</f>
        <v>1750000000</v>
      </c>
      <c r="I12" s="41">
        <f>K39</f>
        <v>3.5000000000000003E-2</v>
      </c>
      <c r="J12" s="43">
        <v>50000</v>
      </c>
      <c r="K12" s="42">
        <f>K37</f>
        <v>35000</v>
      </c>
    </row>
    <row r="13" spans="1:11" ht="26.25" x14ac:dyDescent="0.4">
      <c r="A13" s="1"/>
      <c r="E13" s="7" t="s">
        <v>5</v>
      </c>
      <c r="F13" s="8" t="s">
        <v>10</v>
      </c>
      <c r="G13" s="9">
        <f>L29</f>
        <v>5.1203277009728623E-3</v>
      </c>
      <c r="H13" s="10">
        <f>L38</f>
        <v>600000000</v>
      </c>
      <c r="I13" s="41">
        <f>L39</f>
        <v>0.04</v>
      </c>
      <c r="J13" s="43">
        <v>10000</v>
      </c>
      <c r="K13" s="42">
        <f>L37</f>
        <v>120000</v>
      </c>
    </row>
    <row r="14" spans="1:11" ht="26.25" x14ac:dyDescent="0.4">
      <c r="A14" s="1"/>
      <c r="E14" s="7" t="s">
        <v>5</v>
      </c>
      <c r="F14" s="8" t="s">
        <v>9</v>
      </c>
      <c r="G14" s="9">
        <f>M29</f>
        <v>4.0962621607782898E-3</v>
      </c>
      <c r="H14" s="10">
        <f>M38</f>
        <v>480000000</v>
      </c>
      <c r="I14" s="41">
        <f>M39</f>
        <v>9.5000000000000001E-2</v>
      </c>
      <c r="J14" s="43">
        <v>40000</v>
      </c>
      <c r="K14" s="42">
        <f>M37</f>
        <v>12000</v>
      </c>
    </row>
    <row r="15" spans="1:11" ht="26.25" x14ac:dyDescent="0.4">
      <c r="A15" s="1"/>
      <c r="E15" s="7" t="s">
        <v>6</v>
      </c>
      <c r="F15" s="8" t="s">
        <v>38</v>
      </c>
      <c r="G15" s="9">
        <f>N29</f>
        <v>2.9015190305512886E-2</v>
      </c>
      <c r="H15" s="10">
        <f>N38</f>
        <v>3400000000</v>
      </c>
      <c r="I15" s="41">
        <f>N39</f>
        <v>0.06</v>
      </c>
      <c r="J15" s="43">
        <v>1700000</v>
      </c>
      <c r="K15" s="42">
        <f>N37</f>
        <v>2000</v>
      </c>
    </row>
    <row r="16" spans="1:11" ht="26.25" x14ac:dyDescent="0.4">
      <c r="A16" s="1"/>
      <c r="E16" s="7" t="s">
        <v>6</v>
      </c>
      <c r="F16" s="8" t="s">
        <v>11</v>
      </c>
      <c r="G16" s="9">
        <f>O29</f>
        <v>8.1925243215565796E-2</v>
      </c>
      <c r="H16" s="10">
        <f>O38</f>
        <v>9600000000</v>
      </c>
      <c r="I16" s="41">
        <f>O39</f>
        <v>8.5000000000000006E-2</v>
      </c>
      <c r="J16" s="43">
        <v>1600000</v>
      </c>
      <c r="K16" s="42">
        <f>O37</f>
        <v>6000</v>
      </c>
    </row>
    <row r="17" spans="1:17" x14ac:dyDescent="0.25">
      <c r="E17" s="7" t="s">
        <v>6</v>
      </c>
      <c r="F17" s="8" t="s">
        <v>12</v>
      </c>
      <c r="G17" s="9">
        <f>P29</f>
        <v>3.2258064516129031E-2</v>
      </c>
      <c r="H17" s="10">
        <f>P38</f>
        <v>3780000000</v>
      </c>
      <c r="I17" s="41">
        <f>P39</f>
        <v>7.0000000000000007E-2</v>
      </c>
      <c r="J17" s="43">
        <v>280000</v>
      </c>
      <c r="K17" s="42">
        <f>P37</f>
        <v>13500</v>
      </c>
    </row>
    <row r="18" spans="1:17" ht="16.5" thickBot="1" x14ac:dyDescent="0.3">
      <c r="A18" s="13"/>
      <c r="E18" s="14"/>
      <c r="F18" s="15" t="s">
        <v>13</v>
      </c>
      <c r="G18" s="16">
        <f>SUM(G3:G17)</f>
        <v>1</v>
      </c>
      <c r="H18" s="17">
        <f>SUM(H3:H17)</f>
        <v>117180000000</v>
      </c>
      <c r="I18" s="17"/>
      <c r="J18" s="52">
        <f>SUM(J3:J17)</f>
        <v>28080000</v>
      </c>
      <c r="K18" s="17"/>
    </row>
    <row r="19" spans="1:17" ht="15.75" x14ac:dyDescent="0.25">
      <c r="A19" s="13"/>
      <c r="E19" s="18"/>
      <c r="F19" s="18"/>
      <c r="G19" s="19"/>
      <c r="H19" s="18"/>
    </row>
    <row r="20" spans="1:17" ht="15.75" x14ac:dyDescent="0.25">
      <c r="A20" s="13"/>
      <c r="I20" s="18"/>
      <c r="J20" s="18"/>
      <c r="K20" s="18"/>
      <c r="M20" s="18"/>
    </row>
    <row r="21" spans="1:17" ht="15.75" x14ac:dyDescent="0.25">
      <c r="A21" s="13"/>
      <c r="I21" s="18"/>
      <c r="J21" s="18"/>
      <c r="K21" s="18"/>
      <c r="L21" s="19"/>
      <c r="M21" s="18"/>
    </row>
    <row r="22" spans="1:17" ht="15.75" x14ac:dyDescent="0.25">
      <c r="A22" s="13"/>
      <c r="I22" s="18"/>
      <c r="J22" s="18"/>
      <c r="K22" s="18"/>
      <c r="L22" s="19"/>
      <c r="M22" s="18"/>
    </row>
    <row r="23" spans="1:17" ht="15.75" x14ac:dyDescent="0.25">
      <c r="A23" s="13"/>
      <c r="I23" s="18"/>
      <c r="J23" s="18"/>
      <c r="K23" s="18"/>
      <c r="L23" s="19"/>
      <c r="M23" s="18"/>
    </row>
    <row r="24" spans="1:17" ht="15.75" x14ac:dyDescent="0.25">
      <c r="A24" s="13"/>
      <c r="I24" s="18"/>
      <c r="J24" s="18"/>
      <c r="K24" s="18"/>
      <c r="L24" s="19"/>
      <c r="M24" s="18"/>
    </row>
    <row r="25" spans="1:17" ht="15.75" x14ac:dyDescent="0.25">
      <c r="A25" s="13"/>
      <c r="I25" s="18"/>
      <c r="J25" s="18"/>
      <c r="K25" s="18"/>
      <c r="L25" s="19"/>
      <c r="M25" s="18"/>
    </row>
    <row r="26" spans="1:17" ht="15.75" x14ac:dyDescent="0.25">
      <c r="A26" s="13"/>
      <c r="I26" s="18"/>
      <c r="J26" s="18"/>
      <c r="K26" s="18"/>
      <c r="L26" s="19"/>
      <c r="M26" s="18"/>
    </row>
    <row r="27" spans="1:17" ht="15.75" x14ac:dyDescent="0.25">
      <c r="A27" s="13"/>
      <c r="G27" s="18"/>
      <c r="H27" s="18"/>
      <c r="I27" s="18"/>
      <c r="J27" s="18"/>
      <c r="K27" s="19"/>
    </row>
    <row r="28" spans="1:17" ht="15.75" x14ac:dyDescent="0.25">
      <c r="A28" s="13"/>
    </row>
    <row r="29" spans="1:17" ht="15.75" x14ac:dyDescent="0.25">
      <c r="A29" s="13"/>
      <c r="B29" s="20">
        <f t="shared" ref="B29:M29" si="0">B38/$B$6</f>
        <v>4.3522785458269327E-2</v>
      </c>
      <c r="C29" s="20">
        <f t="shared" si="0"/>
        <v>0.15830346475507767</v>
      </c>
      <c r="D29" s="20">
        <f t="shared" si="0"/>
        <v>1.1947431302270013E-2</v>
      </c>
      <c r="E29" s="20">
        <f t="shared" si="0"/>
        <v>0.2048131080389145</v>
      </c>
      <c r="F29" s="20">
        <f t="shared" si="0"/>
        <v>1.8433179723502304E-2</v>
      </c>
      <c r="G29" s="20">
        <f t="shared" si="0"/>
        <v>0.24065540194572452</v>
      </c>
      <c r="H29" s="20">
        <f t="shared" si="0"/>
        <v>3.5842293906810034E-2</v>
      </c>
      <c r="I29" s="20">
        <f>I38/$B$6</f>
        <v>0.11094043352107869</v>
      </c>
      <c r="J29" s="20">
        <f t="shared" si="0"/>
        <v>8.1925243215565796E-3</v>
      </c>
      <c r="K29" s="20">
        <f t="shared" si="0"/>
        <v>1.4934289127837515E-2</v>
      </c>
      <c r="L29" s="20">
        <f>L38/$B$6</f>
        <v>5.1203277009728623E-3</v>
      </c>
      <c r="M29" s="20">
        <f t="shared" si="0"/>
        <v>4.0962621607782898E-3</v>
      </c>
      <c r="N29" s="20">
        <f>N38/$B$6</f>
        <v>2.9015190305512886E-2</v>
      </c>
      <c r="O29" s="20">
        <f>O38/$B$6</f>
        <v>8.1925243215565796E-2</v>
      </c>
      <c r="P29" s="20">
        <f>P38/$B$6</f>
        <v>3.2258064516129031E-2</v>
      </c>
      <c r="Q29" s="20"/>
    </row>
    <row r="30" spans="1:17" ht="31.5" x14ac:dyDescent="0.5">
      <c r="A30" s="13"/>
      <c r="B30" s="55"/>
      <c r="C30" s="55"/>
      <c r="D30" s="55"/>
      <c r="E30" s="57" t="s">
        <v>26</v>
      </c>
      <c r="F30" s="55"/>
      <c r="G30" s="55"/>
      <c r="H30" s="55"/>
      <c r="I30" s="54" t="s">
        <v>262</v>
      </c>
      <c r="J30" s="53"/>
      <c r="K30" s="56" t="s">
        <v>263</v>
      </c>
      <c r="L30" s="53"/>
      <c r="M30" s="58"/>
      <c r="N30" s="59" t="s">
        <v>264</v>
      </c>
      <c r="O30" s="58"/>
      <c r="P30" s="58"/>
      <c r="Q30" s="20"/>
    </row>
    <row r="31" spans="1:17" ht="15.75" x14ac:dyDescent="0.25">
      <c r="A31" s="21" t="s">
        <v>14</v>
      </c>
      <c r="B31" s="37" t="s">
        <v>15</v>
      </c>
      <c r="C31" s="37" t="s">
        <v>153</v>
      </c>
      <c r="D31" s="37" t="s">
        <v>154</v>
      </c>
      <c r="E31" s="37" t="s">
        <v>155</v>
      </c>
      <c r="F31" s="37" t="s">
        <v>156</v>
      </c>
      <c r="G31" s="37" t="s">
        <v>157</v>
      </c>
      <c r="H31" s="38" t="s">
        <v>158</v>
      </c>
      <c r="I31" s="37" t="s">
        <v>16</v>
      </c>
      <c r="J31" s="49" t="s">
        <v>242</v>
      </c>
      <c r="K31" s="49" t="s">
        <v>8</v>
      </c>
      <c r="L31" s="49" t="s">
        <v>10</v>
      </c>
      <c r="M31" s="37" t="s">
        <v>9</v>
      </c>
      <c r="N31" s="37" t="s">
        <v>38</v>
      </c>
      <c r="O31" s="37" t="s">
        <v>11</v>
      </c>
      <c r="P31" s="37" t="s">
        <v>12</v>
      </c>
    </row>
    <row r="32" spans="1:17" ht="45" x14ac:dyDescent="0.25">
      <c r="A32" s="28" t="s">
        <v>150</v>
      </c>
      <c r="B32" s="25"/>
      <c r="C32" s="25"/>
      <c r="D32" s="25"/>
      <c r="E32" s="25"/>
      <c r="F32" s="25"/>
      <c r="G32" s="48"/>
      <c r="H32" s="48"/>
      <c r="I32" s="25" t="s">
        <v>243</v>
      </c>
      <c r="J32" s="25" t="s">
        <v>244</v>
      </c>
      <c r="K32" s="25" t="s">
        <v>152</v>
      </c>
      <c r="L32" s="25"/>
      <c r="M32" s="25"/>
      <c r="N32" s="25"/>
      <c r="O32" s="25" t="s">
        <v>151</v>
      </c>
      <c r="P32" s="25"/>
    </row>
    <row r="33" spans="1:17" x14ac:dyDescent="0.25">
      <c r="A33" s="28" t="s">
        <v>261</v>
      </c>
      <c r="B33" s="25" t="s">
        <v>5</v>
      </c>
      <c r="C33" s="25" t="s">
        <v>5</v>
      </c>
      <c r="D33" s="25" t="s">
        <v>5</v>
      </c>
      <c r="E33" s="25" t="s">
        <v>5</v>
      </c>
      <c r="F33" s="25" t="s">
        <v>5</v>
      </c>
      <c r="G33" s="25" t="s">
        <v>5</v>
      </c>
      <c r="H33" s="25" t="s">
        <v>5</v>
      </c>
      <c r="I33" s="25" t="s">
        <v>5</v>
      </c>
      <c r="J33" s="25" t="s">
        <v>5</v>
      </c>
      <c r="K33" s="25" t="s">
        <v>5</v>
      </c>
      <c r="L33" s="25" t="s">
        <v>5</v>
      </c>
      <c r="M33" s="25" t="s">
        <v>5</v>
      </c>
      <c r="N33" s="25" t="s">
        <v>6</v>
      </c>
      <c r="O33" s="25" t="s">
        <v>6</v>
      </c>
      <c r="P33" s="25" t="s">
        <v>6</v>
      </c>
    </row>
    <row r="34" spans="1:17" ht="75" x14ac:dyDescent="0.25">
      <c r="A34" s="28" t="s">
        <v>17</v>
      </c>
      <c r="B34" s="25" t="s">
        <v>44</v>
      </c>
      <c r="C34" s="25" t="s">
        <v>159</v>
      </c>
      <c r="D34" s="25" t="s">
        <v>160</v>
      </c>
      <c r="E34" s="25" t="s">
        <v>161</v>
      </c>
      <c r="F34" s="25" t="s">
        <v>162</v>
      </c>
      <c r="G34" s="44" t="s">
        <v>163</v>
      </c>
      <c r="H34" s="25" t="s">
        <v>164</v>
      </c>
      <c r="I34" s="25" t="s">
        <v>58</v>
      </c>
      <c r="J34" s="25" t="s">
        <v>245</v>
      </c>
      <c r="K34" s="25" t="s">
        <v>18</v>
      </c>
      <c r="L34" s="25" t="s">
        <v>133</v>
      </c>
      <c r="M34" s="25" t="s">
        <v>52</v>
      </c>
      <c r="N34" s="25" t="s">
        <v>65</v>
      </c>
      <c r="O34" s="25" t="s">
        <v>69</v>
      </c>
      <c r="P34" s="25" t="s">
        <v>71</v>
      </c>
    </row>
    <row r="35" spans="1:17" ht="45" x14ac:dyDescent="0.25">
      <c r="A35" s="28" t="s">
        <v>24</v>
      </c>
      <c r="B35" s="24" t="s">
        <v>46</v>
      </c>
      <c r="C35" s="24" t="s">
        <v>183</v>
      </c>
      <c r="D35" s="24" t="s">
        <v>183</v>
      </c>
      <c r="E35" s="24" t="s">
        <v>184</v>
      </c>
      <c r="F35" s="24" t="s">
        <v>184</v>
      </c>
      <c r="G35" s="45" t="s">
        <v>185</v>
      </c>
      <c r="H35" s="25" t="s">
        <v>185</v>
      </c>
      <c r="I35" s="25" t="s">
        <v>91</v>
      </c>
      <c r="J35" s="25" t="s">
        <v>249</v>
      </c>
      <c r="K35" s="24" t="s">
        <v>77</v>
      </c>
      <c r="L35" s="25" t="s">
        <v>82</v>
      </c>
      <c r="M35" s="25" t="s">
        <v>97</v>
      </c>
      <c r="N35" s="25" t="s">
        <v>103</v>
      </c>
      <c r="O35" s="25" t="s">
        <v>111</v>
      </c>
      <c r="P35" s="25" t="s">
        <v>121</v>
      </c>
    </row>
    <row r="36" spans="1:17" x14ac:dyDescent="0.25">
      <c r="A36" s="28" t="s">
        <v>144</v>
      </c>
      <c r="B36" s="25" t="s">
        <v>145</v>
      </c>
      <c r="C36" s="25" t="s">
        <v>146</v>
      </c>
      <c r="D36" s="25" t="s">
        <v>146</v>
      </c>
      <c r="E36" s="25" t="s">
        <v>146</v>
      </c>
      <c r="F36" s="50" t="s">
        <v>146</v>
      </c>
      <c r="G36" s="47" t="s">
        <v>146</v>
      </c>
      <c r="H36" s="25" t="s">
        <v>146</v>
      </c>
      <c r="I36" s="25" t="s">
        <v>147</v>
      </c>
      <c r="J36" s="25" t="s">
        <v>246</v>
      </c>
      <c r="K36" s="25" t="s">
        <v>146</v>
      </c>
      <c r="L36" s="25" t="s">
        <v>148</v>
      </c>
      <c r="M36" s="25" t="s">
        <v>149</v>
      </c>
      <c r="N36" s="25" t="s">
        <v>145</v>
      </c>
      <c r="O36" s="25" t="s">
        <v>149</v>
      </c>
      <c r="P36" s="25" t="s">
        <v>149</v>
      </c>
    </row>
    <row r="37" spans="1:17" x14ac:dyDescent="0.25">
      <c r="A37" s="28" t="s">
        <v>19</v>
      </c>
      <c r="B37" s="26">
        <v>3000</v>
      </c>
      <c r="C37" s="26">
        <v>3500</v>
      </c>
      <c r="D37" s="26">
        <v>4000</v>
      </c>
      <c r="E37" s="26">
        <v>5000</v>
      </c>
      <c r="F37" s="26">
        <v>6000</v>
      </c>
      <c r="G37" s="26">
        <v>6000</v>
      </c>
      <c r="H37" s="26">
        <v>7000</v>
      </c>
      <c r="I37" s="26">
        <v>2000</v>
      </c>
      <c r="J37" s="26">
        <v>12000</v>
      </c>
      <c r="K37" s="26">
        <v>35000</v>
      </c>
      <c r="L37" s="26">
        <v>120000</v>
      </c>
      <c r="M37" s="26">
        <v>12000</v>
      </c>
      <c r="N37" s="33">
        <v>2000</v>
      </c>
      <c r="O37" s="33">
        <v>6000</v>
      </c>
      <c r="P37" s="33">
        <v>13500</v>
      </c>
    </row>
    <row r="38" spans="1:17" x14ac:dyDescent="0.25">
      <c r="A38" s="28" t="s">
        <v>20</v>
      </c>
      <c r="B38" s="27">
        <f>1700000*B37</f>
        <v>5100000000</v>
      </c>
      <c r="C38" s="27">
        <v>18550000000</v>
      </c>
      <c r="D38" s="27">
        <v>1400000000</v>
      </c>
      <c r="E38" s="27">
        <v>24000000000</v>
      </c>
      <c r="F38" s="27">
        <v>2160000000</v>
      </c>
      <c r="G38" s="27">
        <v>28200000000</v>
      </c>
      <c r="H38" s="27">
        <v>4200000000</v>
      </c>
      <c r="I38" s="27">
        <f>6500000*I37</f>
        <v>13000000000</v>
      </c>
      <c r="J38" s="27">
        <v>960000000</v>
      </c>
      <c r="K38" s="27">
        <f>50000*K37</f>
        <v>1750000000</v>
      </c>
      <c r="L38" s="27">
        <f>5000*L37</f>
        <v>600000000</v>
      </c>
      <c r="M38" s="27">
        <f>40000*M37</f>
        <v>480000000</v>
      </c>
      <c r="N38" s="27">
        <f>N37*1700000</f>
        <v>3400000000</v>
      </c>
      <c r="O38" s="27">
        <f>O37*1600000</f>
        <v>9600000000</v>
      </c>
      <c r="P38" s="27">
        <f>P37*280000</f>
        <v>3780000000</v>
      </c>
    </row>
    <row r="39" spans="1:17" x14ac:dyDescent="0.25">
      <c r="A39" s="28" t="s">
        <v>141</v>
      </c>
      <c r="B39" s="39">
        <v>0.05</v>
      </c>
      <c r="C39" s="39" t="s">
        <v>165</v>
      </c>
      <c r="D39" s="39" t="s">
        <v>166</v>
      </c>
      <c r="E39" s="39" t="s">
        <v>167</v>
      </c>
      <c r="F39" s="39" t="s">
        <v>168</v>
      </c>
      <c r="G39" s="40" t="s">
        <v>169</v>
      </c>
      <c r="H39" s="39" t="s">
        <v>170</v>
      </c>
      <c r="I39" s="39">
        <v>1.7999999999999999E-2</v>
      </c>
      <c r="J39" s="39">
        <v>2.5000000000000001E-2</v>
      </c>
      <c r="K39" s="39">
        <v>3.5000000000000003E-2</v>
      </c>
      <c r="L39" s="39">
        <v>0.04</v>
      </c>
      <c r="M39" s="39">
        <v>9.5000000000000001E-2</v>
      </c>
      <c r="N39" s="39">
        <v>0.06</v>
      </c>
      <c r="O39" s="40">
        <v>8.5000000000000006E-2</v>
      </c>
      <c r="P39" s="39">
        <v>7.0000000000000007E-2</v>
      </c>
    </row>
    <row r="40" spans="1:17" s="23" customFormat="1" ht="60" x14ac:dyDescent="0.25">
      <c r="A40" s="34" t="s">
        <v>21</v>
      </c>
      <c r="B40" s="25" t="s">
        <v>126</v>
      </c>
      <c r="C40" s="25" t="s">
        <v>171</v>
      </c>
      <c r="D40" s="25" t="s">
        <v>172</v>
      </c>
      <c r="E40" s="25" t="s">
        <v>173</v>
      </c>
      <c r="F40" s="25" t="s">
        <v>174</v>
      </c>
      <c r="G40" s="25" t="s">
        <v>175</v>
      </c>
      <c r="H40" s="25" t="s">
        <v>176</v>
      </c>
      <c r="I40" s="25" t="s">
        <v>59</v>
      </c>
      <c r="J40" s="25" t="s">
        <v>247</v>
      </c>
      <c r="K40" s="25" t="s">
        <v>22</v>
      </c>
      <c r="L40" s="25" t="s">
        <v>41</v>
      </c>
      <c r="M40" s="25" t="s">
        <v>96</v>
      </c>
      <c r="N40" s="25" t="s">
        <v>66</v>
      </c>
      <c r="O40" s="25" t="s">
        <v>109</v>
      </c>
      <c r="P40" s="25" t="s">
        <v>72</v>
      </c>
      <c r="Q40"/>
    </row>
    <row r="41" spans="1:17" ht="105" x14ac:dyDescent="0.25">
      <c r="A41" s="28" t="s">
        <v>23</v>
      </c>
      <c r="B41" s="25" t="s">
        <v>45</v>
      </c>
      <c r="C41" s="25" t="s">
        <v>177</v>
      </c>
      <c r="D41" s="25" t="s">
        <v>178</v>
      </c>
      <c r="E41" s="25" t="s">
        <v>179</v>
      </c>
      <c r="F41" s="25" t="s">
        <v>180</v>
      </c>
      <c r="G41" s="25" t="s">
        <v>181</v>
      </c>
      <c r="H41" s="25" t="s">
        <v>182</v>
      </c>
      <c r="I41" s="25" t="s">
        <v>131</v>
      </c>
      <c r="J41" s="25" t="s">
        <v>248</v>
      </c>
      <c r="K41" s="25" t="s">
        <v>39</v>
      </c>
      <c r="L41" s="25" t="s">
        <v>81</v>
      </c>
      <c r="M41" s="25" t="s">
        <v>53</v>
      </c>
      <c r="N41" s="25" t="s">
        <v>102</v>
      </c>
      <c r="O41" s="25" t="s">
        <v>110</v>
      </c>
      <c r="P41" s="25" t="s">
        <v>120</v>
      </c>
    </row>
    <row r="42" spans="1:17" x14ac:dyDescent="0.25">
      <c r="A42" s="28" t="s">
        <v>25</v>
      </c>
      <c r="B42" s="24" t="s">
        <v>47</v>
      </c>
      <c r="C42" s="24" t="s">
        <v>186</v>
      </c>
      <c r="D42" s="24" t="s">
        <v>186</v>
      </c>
      <c r="E42" s="24" t="s">
        <v>186</v>
      </c>
      <c r="F42" s="24" t="s">
        <v>186</v>
      </c>
      <c r="G42" s="24" t="s">
        <v>186</v>
      </c>
      <c r="H42" s="24" t="s">
        <v>186</v>
      </c>
      <c r="I42" s="24" t="s">
        <v>60</v>
      </c>
      <c r="J42" s="24" t="s">
        <v>26</v>
      </c>
      <c r="K42" s="24" t="s">
        <v>26</v>
      </c>
      <c r="L42" s="24" t="s">
        <v>10</v>
      </c>
      <c r="M42" s="24" t="s">
        <v>54</v>
      </c>
      <c r="N42" s="24" t="s">
        <v>47</v>
      </c>
      <c r="O42" s="24" t="s">
        <v>70</v>
      </c>
      <c r="P42" s="24" t="s">
        <v>55</v>
      </c>
    </row>
    <row r="43" spans="1:17" ht="45" x14ac:dyDescent="0.25">
      <c r="A43" s="28" t="s">
        <v>27</v>
      </c>
      <c r="B43" s="24" t="s">
        <v>48</v>
      </c>
      <c r="C43" s="24" t="s">
        <v>187</v>
      </c>
      <c r="D43" s="24" t="s">
        <v>188</v>
      </c>
      <c r="E43" s="24" t="s">
        <v>189</v>
      </c>
      <c r="F43" s="24" t="s">
        <v>190</v>
      </c>
      <c r="G43" s="25" t="s">
        <v>191</v>
      </c>
      <c r="H43" s="24" t="s">
        <v>192</v>
      </c>
      <c r="I43" s="25" t="s">
        <v>61</v>
      </c>
      <c r="J43" s="25" t="s">
        <v>250</v>
      </c>
      <c r="K43" s="24" t="s">
        <v>26</v>
      </c>
      <c r="L43" s="24" t="s">
        <v>134</v>
      </c>
      <c r="M43" s="24" t="s">
        <v>55</v>
      </c>
      <c r="N43" s="24" t="s">
        <v>67</v>
      </c>
      <c r="O43" s="24" t="s">
        <v>55</v>
      </c>
      <c r="P43" s="24" t="s">
        <v>55</v>
      </c>
    </row>
    <row r="44" spans="1:17" ht="90" x14ac:dyDescent="0.25">
      <c r="A44" s="28" t="s">
        <v>28</v>
      </c>
      <c r="B44" s="25" t="s">
        <v>49</v>
      </c>
      <c r="C44" s="25" t="s">
        <v>193</v>
      </c>
      <c r="D44" s="25" t="s">
        <v>194</v>
      </c>
      <c r="E44" s="25" t="s">
        <v>195</v>
      </c>
      <c r="F44" s="25" t="s">
        <v>196</v>
      </c>
      <c r="G44" s="25" t="s">
        <v>197</v>
      </c>
      <c r="H44" s="25" t="s">
        <v>198</v>
      </c>
      <c r="I44" s="25" t="s">
        <v>62</v>
      </c>
      <c r="J44" s="25" t="s">
        <v>251</v>
      </c>
      <c r="K44" s="24" t="s">
        <v>78</v>
      </c>
      <c r="L44" s="25" t="s">
        <v>83</v>
      </c>
      <c r="M44" s="31" t="s">
        <v>98</v>
      </c>
      <c r="N44" s="25" t="s">
        <v>104</v>
      </c>
      <c r="O44" s="25" t="s">
        <v>112</v>
      </c>
      <c r="P44" s="25" t="s">
        <v>73</v>
      </c>
    </row>
    <row r="45" spans="1:17" ht="90" x14ac:dyDescent="0.25">
      <c r="A45" s="28" t="s">
        <v>29</v>
      </c>
      <c r="B45" s="25" t="s">
        <v>127</v>
      </c>
      <c r="C45" s="25" t="s">
        <v>199</v>
      </c>
      <c r="D45" s="25" t="s">
        <v>200</v>
      </c>
      <c r="E45" s="25" t="s">
        <v>201</v>
      </c>
      <c r="F45" s="25" t="s">
        <v>202</v>
      </c>
      <c r="G45" s="46" t="s">
        <v>203</v>
      </c>
      <c r="H45" s="25" t="s">
        <v>204</v>
      </c>
      <c r="I45" s="25" t="s">
        <v>92</v>
      </c>
      <c r="J45" s="25" t="s">
        <v>252</v>
      </c>
      <c r="K45" s="29" t="s">
        <v>30</v>
      </c>
      <c r="L45" s="25" t="s">
        <v>84</v>
      </c>
      <c r="M45" s="25" t="s">
        <v>56</v>
      </c>
      <c r="N45" s="25" t="s">
        <v>105</v>
      </c>
      <c r="O45" s="25" t="s">
        <v>113</v>
      </c>
      <c r="P45" s="25" t="s">
        <v>74</v>
      </c>
    </row>
    <row r="46" spans="1:17" ht="135" x14ac:dyDescent="0.25">
      <c r="A46" s="28" t="s">
        <v>31</v>
      </c>
      <c r="B46" s="25" t="s">
        <v>50</v>
      </c>
      <c r="C46" s="25" t="s">
        <v>205</v>
      </c>
      <c r="D46" s="25" t="s">
        <v>206</v>
      </c>
      <c r="E46" s="25" t="s">
        <v>207</v>
      </c>
      <c r="F46" s="25" t="s">
        <v>208</v>
      </c>
      <c r="G46" s="25" t="s">
        <v>209</v>
      </c>
      <c r="H46" s="25" t="s">
        <v>210</v>
      </c>
      <c r="I46" s="25" t="s">
        <v>93</v>
      </c>
      <c r="J46" s="25" t="s">
        <v>253</v>
      </c>
      <c r="K46" s="30" t="s">
        <v>40</v>
      </c>
      <c r="L46" s="25" t="s">
        <v>85</v>
      </c>
      <c r="M46" s="25" t="s">
        <v>99</v>
      </c>
      <c r="N46" s="25" t="s">
        <v>106</v>
      </c>
      <c r="O46" s="25" t="s">
        <v>114</v>
      </c>
      <c r="P46" s="25" t="s">
        <v>75</v>
      </c>
    </row>
    <row r="47" spans="1:17" ht="180" x14ac:dyDescent="0.25">
      <c r="A47" s="28" t="s">
        <v>32</v>
      </c>
      <c r="B47" s="31" t="s">
        <v>88</v>
      </c>
      <c r="C47" s="31" t="s">
        <v>211</v>
      </c>
      <c r="D47" s="31" t="s">
        <v>212</v>
      </c>
      <c r="E47" s="31" t="s">
        <v>213</v>
      </c>
      <c r="F47" s="31" t="s">
        <v>214</v>
      </c>
      <c r="G47" s="31" t="s">
        <v>215</v>
      </c>
      <c r="H47" s="31" t="s">
        <v>216</v>
      </c>
      <c r="I47" s="31" t="s">
        <v>94</v>
      </c>
      <c r="J47" s="31" t="s">
        <v>254</v>
      </c>
      <c r="K47" s="31" t="s">
        <v>33</v>
      </c>
      <c r="L47" s="31" t="s">
        <v>135</v>
      </c>
      <c r="M47" s="31" t="s">
        <v>100</v>
      </c>
      <c r="N47" s="25" t="s">
        <v>68</v>
      </c>
      <c r="O47" s="31" t="s">
        <v>115</v>
      </c>
      <c r="P47" s="31" t="s">
        <v>122</v>
      </c>
    </row>
    <row r="48" spans="1:17" ht="135" x14ac:dyDescent="0.25">
      <c r="A48" s="28" t="s">
        <v>34</v>
      </c>
      <c r="B48" s="31" t="s">
        <v>89</v>
      </c>
      <c r="C48" s="31" t="s">
        <v>217</v>
      </c>
      <c r="D48" s="31" t="s">
        <v>218</v>
      </c>
      <c r="E48" s="31" t="s">
        <v>219</v>
      </c>
      <c r="F48" s="31" t="s">
        <v>220</v>
      </c>
      <c r="G48" s="31" t="s">
        <v>221</v>
      </c>
      <c r="H48" s="25" t="s">
        <v>222</v>
      </c>
      <c r="I48" s="25" t="s">
        <v>95</v>
      </c>
      <c r="J48" s="25" t="s">
        <v>255</v>
      </c>
      <c r="K48" s="25" t="s">
        <v>79</v>
      </c>
      <c r="L48" s="25" t="s">
        <v>42</v>
      </c>
      <c r="M48" s="31" t="s">
        <v>101</v>
      </c>
      <c r="N48" s="25" t="s">
        <v>107</v>
      </c>
      <c r="O48" s="31" t="s">
        <v>117</v>
      </c>
      <c r="P48" s="31" t="s">
        <v>123</v>
      </c>
    </row>
    <row r="49" spans="1:16" ht="45" x14ac:dyDescent="0.25">
      <c r="A49" s="28" t="s">
        <v>35</v>
      </c>
      <c r="B49" s="25" t="s">
        <v>51</v>
      </c>
      <c r="C49" s="25"/>
      <c r="D49" s="25"/>
      <c r="E49" s="25"/>
      <c r="F49" s="25"/>
      <c r="G49" s="25"/>
      <c r="H49" s="24"/>
      <c r="I49" s="25" t="s">
        <v>63</v>
      </c>
      <c r="J49" s="25" t="s">
        <v>256</v>
      </c>
      <c r="K49" s="25" t="s">
        <v>36</v>
      </c>
      <c r="L49" s="25" t="s">
        <v>86</v>
      </c>
      <c r="M49" s="25" t="s">
        <v>57</v>
      </c>
      <c r="N49" s="25" t="s">
        <v>138</v>
      </c>
      <c r="O49" s="25" t="s">
        <v>116</v>
      </c>
      <c r="P49" s="25" t="s">
        <v>76</v>
      </c>
    </row>
    <row r="50" spans="1:16" ht="180" x14ac:dyDescent="0.25">
      <c r="A50" s="28" t="s">
        <v>130</v>
      </c>
      <c r="B50" s="25" t="s">
        <v>90</v>
      </c>
      <c r="C50" s="25" t="s">
        <v>223</v>
      </c>
      <c r="D50" s="25" t="s">
        <v>224</v>
      </c>
      <c r="E50" s="25" t="s">
        <v>225</v>
      </c>
      <c r="F50" s="25" t="s">
        <v>226</v>
      </c>
      <c r="G50" s="25" t="s">
        <v>227</v>
      </c>
      <c r="H50" s="31" t="s">
        <v>228</v>
      </c>
      <c r="I50" s="25" t="s">
        <v>132</v>
      </c>
      <c r="J50" s="25" t="s">
        <v>257</v>
      </c>
      <c r="K50" s="32" t="s">
        <v>37</v>
      </c>
      <c r="L50" s="25" t="s">
        <v>87</v>
      </c>
      <c r="M50" s="31" t="s">
        <v>136</v>
      </c>
      <c r="N50" s="25" t="s">
        <v>139</v>
      </c>
      <c r="O50" s="25" t="s">
        <v>118</v>
      </c>
      <c r="P50" s="31" t="s">
        <v>124</v>
      </c>
    </row>
    <row r="51" spans="1:16" ht="45" x14ac:dyDescent="0.25">
      <c r="A51" s="35" t="s">
        <v>140</v>
      </c>
      <c r="B51" s="36">
        <v>0.4</v>
      </c>
      <c r="C51" s="36">
        <v>0.15</v>
      </c>
      <c r="D51" s="36">
        <v>0.2</v>
      </c>
      <c r="E51" s="36">
        <v>0.2</v>
      </c>
      <c r="F51" s="36">
        <v>0.3</v>
      </c>
      <c r="G51" s="36">
        <v>0.25</v>
      </c>
      <c r="H51" s="36">
        <v>0.3</v>
      </c>
      <c r="I51" s="36">
        <v>0.2</v>
      </c>
      <c r="J51" s="36">
        <v>0.65</v>
      </c>
      <c r="K51" s="36">
        <v>0.7</v>
      </c>
      <c r="L51" s="36">
        <v>0.7</v>
      </c>
      <c r="M51" s="36">
        <v>0.65</v>
      </c>
      <c r="N51" s="36">
        <v>0.4</v>
      </c>
      <c r="O51" s="36">
        <v>0.5</v>
      </c>
      <c r="P51" s="36">
        <v>0.6</v>
      </c>
    </row>
    <row r="52" spans="1:16" ht="180" x14ac:dyDescent="0.25">
      <c r="A52" s="34" t="s">
        <v>128</v>
      </c>
      <c r="B52" s="25" t="s">
        <v>129</v>
      </c>
      <c r="C52" s="25" t="s">
        <v>229</v>
      </c>
      <c r="D52" s="25" t="s">
        <v>230</v>
      </c>
      <c r="E52" s="25" t="s">
        <v>231</v>
      </c>
      <c r="F52" s="25" t="s">
        <v>232</v>
      </c>
      <c r="G52" s="25" t="s">
        <v>233</v>
      </c>
      <c r="H52" s="25" t="s">
        <v>234</v>
      </c>
      <c r="I52" s="25" t="s">
        <v>64</v>
      </c>
      <c r="J52" s="25" t="s">
        <v>258</v>
      </c>
      <c r="K52" s="25" t="s">
        <v>80</v>
      </c>
      <c r="L52" s="25" t="s">
        <v>43</v>
      </c>
      <c r="M52" s="25" t="s">
        <v>137</v>
      </c>
      <c r="N52" s="25" t="s">
        <v>108</v>
      </c>
      <c r="O52" s="25" t="s">
        <v>119</v>
      </c>
      <c r="P52" s="31" t="s">
        <v>125</v>
      </c>
    </row>
    <row r="53" spans="1:16" ht="240" x14ac:dyDescent="0.25">
      <c r="A53" s="35" t="s">
        <v>241</v>
      </c>
      <c r="B53" s="22"/>
      <c r="C53" s="22" t="s">
        <v>235</v>
      </c>
      <c r="D53" s="22" t="s">
        <v>236</v>
      </c>
      <c r="E53" s="22" t="s">
        <v>237</v>
      </c>
      <c r="F53" s="22" t="s">
        <v>238</v>
      </c>
      <c r="G53" s="22" t="s">
        <v>239</v>
      </c>
      <c r="H53" s="22" t="s">
        <v>240</v>
      </c>
      <c r="I53" s="22" t="s">
        <v>265</v>
      </c>
      <c r="J53" s="22" t="s">
        <v>259</v>
      </c>
      <c r="K53" s="22"/>
      <c r="L53" s="22"/>
      <c r="M53" s="22"/>
    </row>
    <row r="67" spans="6:6" x14ac:dyDescent="0.25">
      <c r="F67" s="23"/>
    </row>
    <row r="93" spans="2:2" x14ac:dyDescent="0.25">
      <c r="B93" s="20"/>
    </row>
  </sheetData>
  <conditionalFormatting sqref="B51:P51">
    <cfRule type="colorScale" priority="1">
      <colorScale>
        <cfvo type="min"/>
        <cfvo type="percentile" val="50"/>
        <cfvo type="max"/>
        <color rgb="FFF8696B"/>
        <color rgb="FFFFEB84"/>
        <color rgb="FF63BE7B"/>
      </colorScale>
    </cfRule>
  </conditionalFormatting>
  <pageMargins left="0.25" right="0.25" top="0.75" bottom="0.75" header="0.3" footer="0.3"/>
  <pageSetup paperSize="9" scale="7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segments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a7939</dc:creator>
  <cp:lastModifiedBy>a7939</cp:lastModifiedBy>
  <dcterms:created xsi:type="dcterms:W3CDTF">2026-06-18T17:08:04Z</dcterms:created>
  <dcterms:modified xsi:type="dcterms:W3CDTF">2026-06-25T20:08:47Z</dcterms:modified>
</cp:coreProperties>
</file>